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ttps://evonik.sharepoint.com/sites/IRReporting/Shared Documents/General/Reporting/Quartalsabschluss/2025 Q2/Financials/"/>
    </mc:Choice>
  </mc:AlternateContent>
  <xr:revisionPtr revIDLastSave="913" documentId="8_{284730EA-8427-4D54-BDD1-A9A540519ED6}" xr6:coauthVersionLast="47" xr6:coauthVersionMax="47" xr10:uidLastSave="{43E8CB66-C1DD-48AC-96D5-42826D27CCED}"/>
  <bookViews>
    <workbookView xWindow="-108" yWindow="-108" windowWidth="30936" windowHeight="16776" tabRatio="945" activeTab="5" xr2:uid="{00000000-000D-0000-FFFF-FFFF00000000}"/>
  </bookViews>
  <sheets>
    <sheet name="Title" sheetId="36" r:id="rId1"/>
    <sheet name="KPI Group" sheetId="27" r:id="rId2"/>
    <sheet name="KPI ESG" sheetId="44" r:id="rId3"/>
    <sheet name="Custom Solutions" sheetId="52" r:id="rId4"/>
    <sheet name="Advanced Technologies" sheetId="53" r:id="rId5"/>
    <sheet name="Infrastructure &amp; Other" sheetId="49" r:id="rId6"/>
    <sheet name="Group Income Statement" sheetId="14" r:id="rId7"/>
    <sheet name="Group Adj. Income Statement" sheetId="37" r:id="rId8"/>
    <sheet name="Group Balance Sheet" sheetId="20" r:id="rId9"/>
    <sheet name="CF Statement Group" sheetId="16" r:id="rId10"/>
    <sheet name="Group Net Financial Position" sheetId="39" r:id="rId11"/>
    <sheet name="Definitions" sheetId="40" r:id="rId12"/>
  </sheets>
  <definedNames>
    <definedName name="_ftn1" localSheetId="11">Definitions!$B$10</definedName>
    <definedName name="_ftnref1" localSheetId="11">Definitions!#REF!</definedName>
    <definedName name="_xlnm.Print_Area" localSheetId="4">'Advanced Technologies'!$A$2:$N$38</definedName>
    <definedName name="_xlnm.Print_Area" localSheetId="9">'CF Statement Group'!$A$2:$AL$65</definedName>
    <definedName name="_xlnm.Print_Area" localSheetId="3">'Custom Solutions'!$A$2:$N$34</definedName>
    <definedName name="_xlnm.Print_Area" localSheetId="11">Definitions!$A$2:$C$23</definedName>
    <definedName name="_xlnm.Print_Area" localSheetId="7">'Group Adj. Income Statement'!$A$2:$AL$29</definedName>
    <definedName name="_xlnm.Print_Area" localSheetId="8">'Group Balance Sheet'!$A$2:$AF$55</definedName>
    <definedName name="_xlnm.Print_Area" localSheetId="6">'Group Income Statement'!$A$2:$AL$28</definedName>
    <definedName name="_xlnm.Print_Area" localSheetId="10">'Group Net Financial Position'!$A$2:$AF$18</definedName>
    <definedName name="_xlnm.Print_Area" localSheetId="5">'Infrastructure &amp; Other'!$A$2:$AH$19</definedName>
    <definedName name="_xlnm.Print_Area" localSheetId="2">'KPI ESG'!$A$2:$K$45</definedName>
    <definedName name="_xlnm.Print_Area" localSheetId="1">'KPI Group'!$A$2:$AH$27</definedName>
    <definedName name="_xlnm.Print_Area" localSheetId="0">Title!$B$1:$Q$26</definedName>
    <definedName name="SNAMD_0805d0e595a74bc4ba0458238011c616" localSheetId="6">'Group Income Statement'!$U$27</definedName>
    <definedName name="SNAMD_1d9c8360eff04080abc7538a740aec7d" localSheetId="6">'Group Income Statement'!$T$21</definedName>
    <definedName name="SNAMD_46c6b57f8cd241139216950dc3ccd966" localSheetId="6">'Group Income Statement'!$T$7</definedName>
    <definedName name="SNAMD_4b534b9ed2fd4957ab6b53dc7f172cca" localSheetId="6">'Group Income Statement'!$T$19</definedName>
    <definedName name="SNAMD_4c997c5428d546d5b2d4f626d45afe07" localSheetId="7">'Group Adj. Income Statement'!$AC$7</definedName>
    <definedName name="SNAMD_51098f2ffbae4b8e9d56e27e926e09bf" localSheetId="6">'Group Income Statement'!$U$24</definedName>
    <definedName name="SNAMD_5edf0122356f462a8998180aa1178ff7" localSheetId="6">'Group Income Statement'!$U$21</definedName>
    <definedName name="SNAMD_61d6464a45fd4167b62bb254afce84a6" localSheetId="6">'Group Income Statement'!$T$27</definedName>
    <definedName name="SNAMD_68ee83ef309744559239c15ed0d01b86" localSheetId="6">'Group Income Statement'!$T$24</definedName>
    <definedName name="SNAMD_6fe047930f2b49d79a53becbc24193a7" localSheetId="6">'Group Income Statement'!$T$21</definedName>
    <definedName name="SNAMD_ac43c16d94af42e6a5d55e1adc313d38" localSheetId="6">'Group Income Statement'!$W$7</definedName>
    <definedName name="SNAMD_d75980e8c75b413a9e97384e18040d9b" localSheetId="6">'Group Income Statement'!$U$21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7" i="52" l="1"/>
  <c r="AB16" i="49" l="1"/>
  <c r="AC16" i="49"/>
  <c r="AC15" i="49"/>
  <c r="AB15" i="49"/>
  <c r="M30" i="53" l="1"/>
  <c r="M29" i="53"/>
  <c r="M26" i="52"/>
  <c r="AG13" i="49"/>
  <c r="AB13" i="49"/>
  <c r="AG12" i="49"/>
  <c r="AB12" i="49"/>
  <c r="AB9" i="49"/>
  <c r="AB8" i="49"/>
  <c r="Y32" i="20" l="1"/>
  <c r="AE22" i="37"/>
  <c r="AC22" i="37"/>
  <c r="X32" i="20" l="1"/>
  <c r="AB22" i="37"/>
  <c r="AB22" i="14"/>
  <c r="W35" i="20" l="1"/>
  <c r="W32" i="20"/>
  <c r="AA22" i="37"/>
  <c r="Y16" i="14" l="1"/>
  <c r="Y17" i="14"/>
  <c r="Y18" i="14"/>
  <c r="T8" i="14" l="1"/>
</calcChain>
</file>

<file path=xl/sharedStrings.xml><?xml version="1.0" encoding="utf-8"?>
<sst xmlns="http://schemas.openxmlformats.org/spreadsheetml/2006/main" count="988" uniqueCount="360">
  <si>
    <t>Evonik Financials &amp; ESG KPIs</t>
  </si>
  <si>
    <t>Financial KPIs Group</t>
  </si>
  <si>
    <t>P. 2</t>
  </si>
  <si>
    <t>ESG KPIs Group</t>
  </si>
  <si>
    <t>P. 3</t>
  </si>
  <si>
    <t>Segment KPIs</t>
  </si>
  <si>
    <t>P. 4-6</t>
  </si>
  <si>
    <t>Group Income Statement</t>
  </si>
  <si>
    <t>P. 7-8</t>
  </si>
  <si>
    <t>Group Balance Sheet</t>
  </si>
  <si>
    <t>P. 9</t>
  </si>
  <si>
    <t>Group Cash Flow Statement</t>
  </si>
  <si>
    <t>P. 10</t>
  </si>
  <si>
    <t>Group Net Financial Position</t>
  </si>
  <si>
    <t>P. 11</t>
  </si>
  <si>
    <t>Definitions</t>
  </si>
  <si>
    <t>P. 12</t>
  </si>
  <si>
    <t>As of Q2 2025 (published August 1, 2025)</t>
  </si>
  <si>
    <t>Evonik Group Financials</t>
  </si>
  <si>
    <t>in € million</t>
  </si>
  <si>
    <t>2015 FY</t>
  </si>
  <si>
    <t>2016 FY</t>
  </si>
  <si>
    <t>2017 FY</t>
  </si>
  <si>
    <t>2018 FY</t>
  </si>
  <si>
    <t>2019 FY</t>
  </si>
  <si>
    <t>2020 Q1</t>
  </si>
  <si>
    <t>2020 Q2</t>
  </si>
  <si>
    <t>2020 Q3</t>
  </si>
  <si>
    <t>2020 Q4</t>
  </si>
  <si>
    <t>2020 FY</t>
  </si>
  <si>
    <t>2021 Q1</t>
  </si>
  <si>
    <t>2021 Q2</t>
  </si>
  <si>
    <t>2021 Q3</t>
  </si>
  <si>
    <t>2021 Q4</t>
  </si>
  <si>
    <t>2021 FY</t>
  </si>
  <si>
    <t>2022 Q1</t>
  </si>
  <si>
    <t>2022 Q2</t>
  </si>
  <si>
    <t>2022 Q3</t>
  </si>
  <si>
    <t>2022 Q4</t>
  </si>
  <si>
    <t>2022 FY</t>
  </si>
  <si>
    <t>2023 Q1</t>
  </si>
  <si>
    <t>2023 Q2</t>
  </si>
  <si>
    <t>2023 Q3</t>
  </si>
  <si>
    <t>2023 Q4</t>
  </si>
  <si>
    <t>2023 FY</t>
  </si>
  <si>
    <t>2024 Q1</t>
  </si>
  <si>
    <t>2024 Q2</t>
  </si>
  <si>
    <t>2024 Q3</t>
  </si>
  <si>
    <t>2024 Q4</t>
  </si>
  <si>
    <t>2024 FY</t>
  </si>
  <si>
    <t>2025 Q1</t>
  </si>
  <si>
    <t>2025 Q2</t>
  </si>
  <si>
    <t>External Sales</t>
  </si>
  <si>
    <t>Growth (%)</t>
  </si>
  <si>
    <t>Volumes (%)</t>
  </si>
  <si>
    <t>Prices (%)</t>
  </si>
  <si>
    <t>Exchange Rates (%)</t>
  </si>
  <si>
    <t>Other (incl. M&amp;A; %)</t>
  </si>
  <si>
    <t>Adjusted EBITDA</t>
  </si>
  <si>
    <t>Margin (%)</t>
  </si>
  <si>
    <t>EBIT</t>
  </si>
  <si>
    <t>Adjusted EBIT</t>
  </si>
  <si>
    <t>Adjusted EPS</t>
  </si>
  <si>
    <t>Free Cash Flow</t>
  </si>
  <si>
    <r>
      <t>Cash Conversion Rate</t>
    </r>
    <r>
      <rPr>
        <vertAlign val="superscript"/>
        <sz val="11"/>
        <rFont val="Arial"/>
        <family val="2"/>
      </rPr>
      <t>1</t>
    </r>
  </si>
  <si>
    <t>Capex (Cash outflow for investment in intangible assets, pp&amp;e)</t>
  </si>
  <si>
    <t>Capital employed (annual average)</t>
  </si>
  <si>
    <t>ROCE (%)</t>
  </si>
  <si>
    <t>Dividend (€)</t>
  </si>
  <si>
    <t>1,15</t>
  </si>
  <si>
    <t>Employees (continuing operations)</t>
  </si>
  <si>
    <r>
      <rPr>
        <vertAlign val="superscript"/>
        <sz val="8"/>
        <color theme="1"/>
        <rFont val="Arial"/>
        <family val="2"/>
      </rPr>
      <t>1</t>
    </r>
    <r>
      <rPr>
        <sz val="8"/>
        <color theme="1"/>
        <rFont val="Arial"/>
        <family val="2"/>
      </rPr>
      <t xml:space="preserve"> Free cash flow conversion = FCF / adj. EBITDA</t>
    </r>
  </si>
  <si>
    <t>Evonik Group Environment, Social &amp; Governance KPIs</t>
  </si>
  <si>
    <t>Full set of ESG KPIs published seperately on our IR website: evonik.finance/investor-relations</t>
  </si>
  <si>
    <t>Strategy &amp; Growth</t>
  </si>
  <si>
    <t>Sales share with "Next Generation Solutions"</t>
  </si>
  <si>
    <t>&gt;30%</t>
  </si>
  <si>
    <t>Governance &amp; Compliance</t>
  </si>
  <si>
    <t>Training rate fighting money laundering</t>
  </si>
  <si>
    <t>Training rate antitrust law</t>
  </si>
  <si>
    <t>Training rate fighting corruption</t>
  </si>
  <si>
    <t>Training rate code of conduct</t>
  </si>
  <si>
    <t>Training rate Human Rights (new in 2024)</t>
  </si>
  <si>
    <t>Value Chain &amp; Products</t>
  </si>
  <si>
    <t>Procurement volume (in € billion)</t>
  </si>
  <si>
    <t>Production output (million metric tons)</t>
  </si>
  <si>
    <t>Use of renewable raw materials in production</t>
  </si>
  <si>
    <t>Raw material suppliers covered by TfS assessments</t>
  </si>
  <si>
    <t>No. of sustainability audits (Evonik/TfS)</t>
  </si>
  <si>
    <t>No. of sustainability assessments (Evonik/TfS)</t>
  </si>
  <si>
    <t>1,918</t>
  </si>
  <si>
    <t>1,943</t>
  </si>
  <si>
    <t>1,621</t>
  </si>
  <si>
    <t>R&amp;D expenses (€ million)</t>
  </si>
  <si>
    <t xml:space="preserve">The environment </t>
  </si>
  <si>
    <r>
      <t>Scope 1 greenhouse gas emissions (thousands metric tons CO</t>
    </r>
    <r>
      <rPr>
        <i/>
        <vertAlign val="subscript"/>
        <sz val="11"/>
        <color theme="1"/>
        <rFont val="Arial"/>
        <family val="2"/>
      </rPr>
      <t>2</t>
    </r>
    <r>
      <rPr>
        <i/>
        <sz val="11"/>
        <color theme="1"/>
        <rFont val="Arial"/>
        <family val="2"/>
      </rPr>
      <t>)</t>
    </r>
  </si>
  <si>
    <t>5.4</t>
  </si>
  <si>
    <r>
      <t>4,381</t>
    </r>
    <r>
      <rPr>
        <vertAlign val="superscript"/>
        <sz val="11"/>
        <rFont val="Arial"/>
        <family val="2"/>
      </rPr>
      <t>a</t>
    </r>
  </si>
  <si>
    <r>
      <t>4,221</t>
    </r>
    <r>
      <rPr>
        <vertAlign val="superscript"/>
        <sz val="11"/>
        <rFont val="Arial"/>
        <family val="2"/>
      </rPr>
      <t>a</t>
    </r>
  </si>
  <si>
    <r>
      <t>3890</t>
    </r>
    <r>
      <rPr>
        <vertAlign val="superscript"/>
        <sz val="11"/>
        <rFont val="Arial"/>
        <family val="2"/>
      </rPr>
      <t>b</t>
    </r>
  </si>
  <si>
    <r>
      <t>Scope 2 greenhouse gas emissions (thousands metric tons CO</t>
    </r>
    <r>
      <rPr>
        <i/>
        <vertAlign val="subscript"/>
        <sz val="11"/>
        <color theme="1"/>
        <rFont val="Arial"/>
        <family val="2"/>
      </rPr>
      <t>2</t>
    </r>
    <r>
      <rPr>
        <i/>
        <sz val="11"/>
        <color theme="1"/>
        <rFont val="Arial"/>
        <family val="2"/>
      </rPr>
      <t>)</t>
    </r>
  </si>
  <si>
    <r>
      <t>571</t>
    </r>
    <r>
      <rPr>
        <vertAlign val="superscript"/>
        <sz val="11"/>
        <rFont val="Arial"/>
        <family val="2"/>
      </rPr>
      <t>b</t>
    </r>
  </si>
  <si>
    <r>
      <t>1,916</t>
    </r>
    <r>
      <rPr>
        <vertAlign val="superscript"/>
        <sz val="11"/>
        <rFont val="Arial"/>
        <family val="2"/>
      </rPr>
      <t>a</t>
    </r>
  </si>
  <si>
    <r>
      <t>1,757</t>
    </r>
    <r>
      <rPr>
        <vertAlign val="superscript"/>
        <sz val="11"/>
        <rFont val="Arial"/>
        <family val="2"/>
      </rPr>
      <t>a</t>
    </r>
  </si>
  <si>
    <r>
      <t>1400</t>
    </r>
    <r>
      <rPr>
        <vertAlign val="superscript"/>
        <sz val="11"/>
        <rFont val="Arial"/>
        <family val="2"/>
      </rPr>
      <t>b</t>
    </r>
  </si>
  <si>
    <r>
      <t>Scope 3 greenhouse gas emissions (million metric tons CO</t>
    </r>
    <r>
      <rPr>
        <i/>
        <vertAlign val="subscript"/>
        <sz val="11"/>
        <color theme="1"/>
        <rFont val="Arial"/>
        <family val="2"/>
      </rPr>
      <t>2</t>
    </r>
    <r>
      <rPr>
        <i/>
        <sz val="11"/>
        <color theme="1"/>
        <rFont val="Arial"/>
        <family val="2"/>
      </rPr>
      <t>)</t>
    </r>
  </si>
  <si>
    <t>19.5</t>
  </si>
  <si>
    <t>20.4</t>
  </si>
  <si>
    <t>21.0</t>
  </si>
  <si>
    <r>
      <t>20.0</t>
    </r>
    <r>
      <rPr>
        <vertAlign val="superscript"/>
        <sz val="11"/>
        <rFont val="Arial"/>
        <family val="2"/>
      </rPr>
      <t>b</t>
    </r>
  </si>
  <si>
    <r>
      <t>20.5</t>
    </r>
    <r>
      <rPr>
        <vertAlign val="superscript"/>
        <sz val="11"/>
        <rFont val="Arial"/>
        <family val="2"/>
      </rPr>
      <t>a</t>
    </r>
  </si>
  <si>
    <r>
      <t>18.9</t>
    </r>
    <r>
      <rPr>
        <vertAlign val="superscript"/>
        <sz val="11"/>
        <rFont val="Arial"/>
        <family val="2"/>
      </rPr>
      <t>b</t>
    </r>
  </si>
  <si>
    <r>
      <t>% Reduction in greenhouse gas emissions Scope 1 &amp; 2 (million metric tons CO</t>
    </r>
    <r>
      <rPr>
        <i/>
        <vertAlign val="subscript"/>
        <sz val="11"/>
        <color theme="1"/>
        <rFont val="Arial"/>
        <family val="2"/>
      </rPr>
      <t>2</t>
    </r>
    <r>
      <rPr>
        <i/>
        <sz val="11"/>
        <color theme="1"/>
        <rFont val="Arial"/>
        <family val="2"/>
      </rPr>
      <t>) vs base year</t>
    </r>
  </si>
  <si>
    <t>-</t>
  </si>
  <si>
    <r>
      <t>-5</t>
    </r>
    <r>
      <rPr>
        <vertAlign val="superscript"/>
        <sz val="11"/>
        <rFont val="Arial"/>
        <family val="2"/>
      </rPr>
      <t>c</t>
    </r>
  </si>
  <si>
    <r>
      <t>-15</t>
    </r>
    <r>
      <rPr>
        <vertAlign val="superscript"/>
        <sz val="11"/>
        <rFont val="Arial"/>
        <family val="2"/>
      </rPr>
      <t>c</t>
    </r>
  </si>
  <si>
    <t>Total water intake (in million m³)</t>
  </si>
  <si>
    <r>
      <t>462</t>
    </r>
    <r>
      <rPr>
        <vertAlign val="superscript"/>
        <sz val="11"/>
        <rFont val="Arial"/>
        <family val="2"/>
      </rPr>
      <t>d</t>
    </r>
  </si>
  <si>
    <r>
      <t>444</t>
    </r>
    <r>
      <rPr>
        <vertAlign val="superscript"/>
        <sz val="11"/>
        <rFont val="Arial"/>
        <family val="2"/>
      </rPr>
      <t>d</t>
    </r>
  </si>
  <si>
    <r>
      <t>Specific water intake (in m³</t>
    </r>
    <r>
      <rPr>
        <i/>
        <vertAlign val="superscript"/>
        <sz val="11"/>
        <color theme="1"/>
        <rFont val="Arial"/>
        <family val="2"/>
      </rPr>
      <t xml:space="preserve"> </t>
    </r>
    <r>
      <rPr>
        <i/>
        <sz val="11"/>
        <color theme="1"/>
        <rFont val="Arial"/>
        <family val="2"/>
      </rPr>
      <t>freshwater / metric ton production)</t>
    </r>
  </si>
  <si>
    <t>32.3</t>
  </si>
  <si>
    <t>31.8</t>
  </si>
  <si>
    <r>
      <t>26.8</t>
    </r>
    <r>
      <rPr>
        <vertAlign val="superscript"/>
        <sz val="11"/>
        <rFont val="Arial"/>
        <family val="2"/>
      </rPr>
      <t>d</t>
    </r>
  </si>
  <si>
    <r>
      <t>29.5</t>
    </r>
    <r>
      <rPr>
        <vertAlign val="superscript"/>
        <sz val="11"/>
        <rFont val="Arial"/>
        <family val="2"/>
      </rPr>
      <t>d</t>
    </r>
  </si>
  <si>
    <t>Production waste (thousand metric tons)</t>
  </si>
  <si>
    <r>
      <t>342</t>
    </r>
    <r>
      <rPr>
        <vertAlign val="superscript"/>
        <sz val="11"/>
        <rFont val="Arial"/>
        <family val="2"/>
      </rPr>
      <t>d</t>
    </r>
  </si>
  <si>
    <r>
      <t>335</t>
    </r>
    <r>
      <rPr>
        <vertAlign val="superscript"/>
        <sz val="11"/>
        <rFont val="Arial"/>
        <family val="2"/>
      </rPr>
      <t>d</t>
    </r>
  </si>
  <si>
    <t>Specific production waste (in ton of waster per metric ton production)</t>
  </si>
  <si>
    <t>Employees</t>
  </si>
  <si>
    <t>Early employee turnover</t>
  </si>
  <si>
    <t>1.2%</t>
  </si>
  <si>
    <t>1.4%</t>
  </si>
  <si>
    <t>0.9%</t>
  </si>
  <si>
    <t>Continuing professional development per employee (hours)</t>
  </si>
  <si>
    <t>Women at level "Executives" (circle 1)</t>
  </si>
  <si>
    <t>Women at level "Senior management" (circle 2)</t>
  </si>
  <si>
    <t xml:space="preserve">Women in management (circle 3) </t>
  </si>
  <si>
    <t>Women in management (circles 1-3)</t>
  </si>
  <si>
    <t>Safety</t>
  </si>
  <si>
    <t>Occupational health performance index</t>
  </si>
  <si>
    <t>5.5</t>
  </si>
  <si>
    <r>
      <t>Accident frequency rate (no. of accidents / working hours)</t>
    </r>
    <r>
      <rPr>
        <i/>
        <vertAlign val="superscript"/>
        <sz val="11"/>
        <color theme="1"/>
        <rFont val="Arial"/>
        <family val="2"/>
      </rPr>
      <t>b</t>
    </r>
  </si>
  <si>
    <t>1.24</t>
  </si>
  <si>
    <t>1.16</t>
  </si>
  <si>
    <r>
      <t>Incident frequency rate (no. of accidents / working hours)</t>
    </r>
    <r>
      <rPr>
        <i/>
        <vertAlign val="superscript"/>
        <sz val="11"/>
        <color theme="1"/>
        <rFont val="Arial"/>
        <family val="2"/>
      </rPr>
      <t>b</t>
    </r>
  </si>
  <si>
    <t>a: adjusted figures corresponding to GHG Protocal Standards | b: Correction of data based on methodological improvements  |  c: for new target period 2021-2030 |  d: data corrected for fast-close process</t>
  </si>
  <si>
    <t>(for ESG KPI definitions please see separate "Definitions" page at the end of the file)</t>
  </si>
  <si>
    <t>Custom Solutions</t>
  </si>
  <si>
    <t xml:space="preserve">2024 Q4 </t>
  </si>
  <si>
    <t>Sales</t>
  </si>
  <si>
    <t xml:space="preserve">  Sales Additives</t>
  </si>
  <si>
    <t xml:space="preserve">  Sales Care </t>
  </si>
  <si>
    <t>Capital expenditures</t>
  </si>
  <si>
    <t>Advanced Technologies</t>
  </si>
  <si>
    <t xml:space="preserve">  Sales Organics</t>
  </si>
  <si>
    <t xml:space="preserve">  Sales Inorganics</t>
  </si>
  <si>
    <t xml:space="preserve">  Sales Animal Nutrition</t>
  </si>
  <si>
    <t xml:space="preserve">
 2017 FY</t>
  </si>
  <si>
    <r>
      <t>2024 Q1</t>
    </r>
    <r>
      <rPr>
        <vertAlign val="superscript"/>
        <sz val="11"/>
        <color rgb="FF9C1D86"/>
        <rFont val="Arial"/>
        <family val="2"/>
      </rPr>
      <t>1</t>
    </r>
  </si>
  <si>
    <r>
      <t>2024 Q2</t>
    </r>
    <r>
      <rPr>
        <vertAlign val="superscript"/>
        <sz val="11"/>
        <color rgb="FF9C1D86"/>
        <rFont val="Arial"/>
        <family val="2"/>
      </rPr>
      <t>1</t>
    </r>
  </si>
  <si>
    <r>
      <t>2024 Q3</t>
    </r>
    <r>
      <rPr>
        <vertAlign val="superscript"/>
        <sz val="11"/>
        <color rgb="FF9C1D86"/>
        <rFont val="Arial"/>
        <family val="2"/>
      </rPr>
      <t>1</t>
    </r>
  </si>
  <si>
    <r>
      <t>2024 Q4</t>
    </r>
    <r>
      <rPr>
        <vertAlign val="superscript"/>
        <sz val="11"/>
        <color rgb="FF9C1D86"/>
        <rFont val="Arial"/>
        <family val="2"/>
      </rPr>
      <t>1</t>
    </r>
  </si>
  <si>
    <r>
      <t>2024 FY</t>
    </r>
    <r>
      <rPr>
        <vertAlign val="superscript"/>
        <sz val="11"/>
        <color rgb="FF9C1D86"/>
        <rFont val="Arial"/>
        <family val="2"/>
      </rPr>
      <t>1</t>
    </r>
  </si>
  <si>
    <t>n.a.</t>
  </si>
  <si>
    <r>
      <rPr>
        <vertAlign val="superscript"/>
        <sz val="8"/>
        <color theme="1"/>
        <rFont val="Arial"/>
        <family val="2"/>
      </rPr>
      <t>1</t>
    </r>
    <r>
      <rPr>
        <sz val="8"/>
        <color theme="1"/>
        <rFont val="Arial"/>
        <family val="2"/>
      </rPr>
      <t xml:space="preserve"> Restated to reflect split of Technology &amp; Infrastructure division into cross-site technology and site-specific infrastructure activities; smaller production sites, which often only serve one business line, have been allocated directly to the respective chemicals divisions</t>
    </r>
  </si>
  <si>
    <t>2019 Q1</t>
  </si>
  <si>
    <t>2019 Q2</t>
  </si>
  <si>
    <t>2019 Q3</t>
  </si>
  <si>
    <t>2019 Q4</t>
  </si>
  <si>
    <r>
      <t>2020 Q1</t>
    </r>
    <r>
      <rPr>
        <vertAlign val="superscript"/>
        <sz val="11"/>
        <color rgb="FF9C1D86"/>
        <rFont val="Arial"/>
        <family val="2"/>
      </rPr>
      <t>1</t>
    </r>
  </si>
  <si>
    <r>
      <t>2020 Q2</t>
    </r>
    <r>
      <rPr>
        <vertAlign val="superscript"/>
        <sz val="11"/>
        <color rgb="FF9C1D86"/>
        <rFont val="Arial"/>
        <family val="2"/>
      </rPr>
      <t>1</t>
    </r>
  </si>
  <si>
    <r>
      <t>2020 Q3</t>
    </r>
    <r>
      <rPr>
        <vertAlign val="superscript"/>
        <sz val="11"/>
        <color rgb="FF9C1D86"/>
        <rFont val="Arial"/>
        <family val="2"/>
      </rPr>
      <t>1</t>
    </r>
  </si>
  <si>
    <r>
      <t>2020 Q4</t>
    </r>
    <r>
      <rPr>
        <vertAlign val="superscript"/>
        <sz val="11"/>
        <color rgb="FF9C1D86"/>
        <rFont val="Arial"/>
        <family val="2"/>
      </rPr>
      <t>1</t>
    </r>
  </si>
  <si>
    <r>
      <t>2021 Q1</t>
    </r>
    <r>
      <rPr>
        <vertAlign val="superscript"/>
        <sz val="11"/>
        <color rgb="FF9C1D86"/>
        <rFont val="Arial"/>
        <family val="2"/>
      </rPr>
      <t>1</t>
    </r>
  </si>
  <si>
    <r>
      <t>2021 Q2</t>
    </r>
    <r>
      <rPr>
        <vertAlign val="superscript"/>
        <sz val="11"/>
        <color rgb="FF9C1D86"/>
        <rFont val="Arial"/>
        <family val="2"/>
      </rPr>
      <t>1</t>
    </r>
  </si>
  <si>
    <r>
      <t>2021 Q3</t>
    </r>
    <r>
      <rPr>
        <vertAlign val="superscript"/>
        <sz val="11"/>
        <color rgb="FF9C1D86"/>
        <rFont val="Arial"/>
        <family val="2"/>
      </rPr>
      <t>1</t>
    </r>
  </si>
  <si>
    <t xml:space="preserve">2024 Q1 </t>
  </si>
  <si>
    <t>Cost of sales</t>
  </si>
  <si>
    <t>Gross profit on sales</t>
  </si>
  <si>
    <t>Selling expenses</t>
  </si>
  <si>
    <t>Research and development expenses</t>
  </si>
  <si>
    <t>General administrative expenses</t>
  </si>
  <si>
    <t>Other operating income &amp; expenses</t>
  </si>
  <si>
    <t>Result from investments recognized at equity</t>
  </si>
  <si>
    <t>Income before financial result and income taxes, cont. ops. = EBIT</t>
  </si>
  <si>
    <t>Financial Income*</t>
  </si>
  <si>
    <t>Financial expense*</t>
  </si>
  <si>
    <t>Other financial income</t>
  </si>
  <si>
    <t>Financial Result</t>
  </si>
  <si>
    <t xml:space="preserve">Income before income taxes,  continuing operations </t>
  </si>
  <si>
    <t>Income taxes</t>
  </si>
  <si>
    <t>Income after taxes, continuing operations</t>
  </si>
  <si>
    <t>Income after taxes, discontinued operations</t>
  </si>
  <si>
    <t>Income after taxes</t>
  </si>
  <si>
    <t>thereof attributable to non-controlling interests</t>
  </si>
  <si>
    <t>Shareholders of EVONIK Industries AG (net income)</t>
  </si>
  <si>
    <t>EPS</t>
  </si>
  <si>
    <t>Group Adjusted Income Statement</t>
  </si>
  <si>
    <t>Adjusted depreciation and amortization</t>
  </si>
  <si>
    <t>Adjusted net financial result</t>
  </si>
  <si>
    <r>
      <rPr>
        <sz val="11"/>
        <color theme="1"/>
        <rFont val="Arial"/>
        <family val="2"/>
      </rPr>
      <t>Adjusted d</t>
    </r>
    <r>
      <rPr>
        <sz val="11"/>
        <rFont val="Arial"/>
        <family val="2"/>
      </rPr>
      <t>epreciation and amortization on intangible assets</t>
    </r>
  </si>
  <si>
    <t>Adjusted income before income taxes, cont. ops.</t>
  </si>
  <si>
    <t>Adjusted income taxes, continuing operations</t>
  </si>
  <si>
    <t>Adjusted income after taxes</t>
  </si>
  <si>
    <t>Adjusted non-controlling interest</t>
  </si>
  <si>
    <t>Adjusted net income</t>
  </si>
  <si>
    <t>Adjustments</t>
  </si>
  <si>
    <t xml:space="preserve"> </t>
  </si>
  <si>
    <t>Restructuring measures</t>
  </si>
  <si>
    <t>Acquisitions and divestments</t>
  </si>
  <si>
    <t>Other special items</t>
  </si>
  <si>
    <t>= Adjustments</t>
  </si>
  <si>
    <t>Adjustment categories changed as of December 31, 2023 to avoid overlaps between categories; prior year figures restated</t>
  </si>
  <si>
    <t>Assets</t>
  </si>
  <si>
    <t xml:space="preserve">2022 Q1 </t>
  </si>
  <si>
    <t xml:space="preserve">Intangible assets </t>
  </si>
  <si>
    <t xml:space="preserve">Property, plant and equipment </t>
  </si>
  <si>
    <t>Right of use assets (capitalized leasing)</t>
  </si>
  <si>
    <t>Investments recognized at equity</t>
  </si>
  <si>
    <t xml:space="preserve">Financial assets </t>
  </si>
  <si>
    <t xml:space="preserve">Deferred tax assets </t>
  </si>
  <si>
    <t xml:space="preserve">Other income tax assets </t>
  </si>
  <si>
    <t>Other non-financial assets</t>
  </si>
  <si>
    <t xml:space="preserve">Non-current assets </t>
  </si>
  <si>
    <t xml:space="preserve">Inventories </t>
  </si>
  <si>
    <r>
      <rPr>
        <sz val="11"/>
        <rFont val="Arial"/>
        <family val="2"/>
      </rPr>
      <t>Other</t>
    </r>
    <r>
      <rPr>
        <sz val="11"/>
        <color theme="1"/>
        <rFont val="Arial"/>
        <family val="2"/>
      </rPr>
      <t xml:space="preserve"> income tax assets </t>
    </r>
  </si>
  <si>
    <t>Trade accounts receivable</t>
  </si>
  <si>
    <t xml:space="preserve">Cash and cash equivalents </t>
  </si>
  <si>
    <t xml:space="preserve">Current assets </t>
  </si>
  <si>
    <t xml:space="preserve">Assets held for sale </t>
  </si>
  <si>
    <t xml:space="preserve">Total assets </t>
  </si>
  <si>
    <t>Liabilities</t>
  </si>
  <si>
    <t xml:space="preserve">Issued capital </t>
  </si>
  <si>
    <t xml:space="preserve">Reserves </t>
  </si>
  <si>
    <t>Equity attributable to shareholders of 
Evonik Industries AG</t>
  </si>
  <si>
    <t>Equity attributable to non-controlling interests</t>
  </si>
  <si>
    <t>Total equity</t>
  </si>
  <si>
    <t xml:space="preserve">Provisions for pensions and other post-employment benefits </t>
  </si>
  <si>
    <t xml:space="preserve">Other provisions </t>
  </si>
  <si>
    <t xml:space="preserve">Deferred tax liabilities </t>
  </si>
  <si>
    <t xml:space="preserve">Other income tax liabilities </t>
  </si>
  <si>
    <t xml:space="preserve">Financial liabilities </t>
  </si>
  <si>
    <t xml:space="preserve">Other payables </t>
  </si>
  <si>
    <t xml:space="preserve">Non-current liabilities </t>
  </si>
  <si>
    <t xml:space="preserve">Trade accounts payable </t>
  </si>
  <si>
    <t xml:space="preserve">Current liabilities </t>
  </si>
  <si>
    <t xml:space="preserve">Liabilities associated with assets held for sale </t>
  </si>
  <si>
    <t xml:space="preserve">Total equity and liabilities </t>
  </si>
  <si>
    <t>Income before financial result and income taxes, continuing operations = EBIT</t>
  </si>
  <si>
    <t>Depreciation, amortization, impairment losses/reversal of impairment losses on 
non-current assets</t>
  </si>
  <si>
    <t>Gains/losses on disposal of non current assets</t>
  </si>
  <si>
    <t xml:space="preserve">Change in inventories </t>
  </si>
  <si>
    <t xml:space="preserve">Change in trade accounts receivable </t>
  </si>
  <si>
    <t xml:space="preserve">Change in trade accounts payable and current advance payments received from 
customers </t>
  </si>
  <si>
    <t xml:space="preserve">Change in provisions for pensions and other post-employment benefits </t>
  </si>
  <si>
    <t xml:space="preserve">Change in other provisions </t>
  </si>
  <si>
    <t xml:space="preserve">Change in miscellaneous assets/liabilities </t>
  </si>
  <si>
    <t>Cash inflows from dividends</t>
  </si>
  <si>
    <t>Tax payments relating to carve-out of the methacrylates business</t>
  </si>
  <si>
    <t>Cash inflows/outflows for income taxes</t>
  </si>
  <si>
    <t xml:space="preserve">Cash flow from operating activities, continuing operations </t>
  </si>
  <si>
    <t xml:space="preserve">Cash flow from operating activities, discontinued operations </t>
  </si>
  <si>
    <t xml:space="preserve">Cash flow from operating activities </t>
  </si>
  <si>
    <t xml:space="preserve">Cash outflows for investments in intangible assets, property, plant and equipment, 
investment property </t>
  </si>
  <si>
    <t xml:space="preserve">Cash outflows for investments in shareholdings </t>
  </si>
  <si>
    <t>Cash outflows for loss from divestments of shareholdings</t>
  </si>
  <si>
    <t xml:space="preserve">Cash outflows from divestments of businesses and other shareholdings </t>
  </si>
  <si>
    <t>Cash inflows from divestments of intangible assets, property, plant and 
equipment, investment property</t>
  </si>
  <si>
    <t>Cash inflows for loss from divestments of shareholdings</t>
  </si>
  <si>
    <t xml:space="preserve">Cash inflows for investments in shareholdings </t>
  </si>
  <si>
    <t>Cash inflows/outflows relating to securities, deposits and loans</t>
  </si>
  <si>
    <t xml:space="preserve">Cash inflows from interest </t>
  </si>
  <si>
    <t>Cash flow from investing activities, continuing operations</t>
  </si>
  <si>
    <t>Cash flow from investing activities, discontinued operations</t>
  </si>
  <si>
    <t>Cash flow from investing activities</t>
  </si>
  <si>
    <t xml:space="preserve">Cash inflows/outflows relating to capital contributions </t>
  </si>
  <si>
    <t>Cash outflows for dividends to shareholders of Evonik Industries AG</t>
  </si>
  <si>
    <t xml:space="preserve">Cash outflows for dividends to non-controlling interests </t>
  </si>
  <si>
    <t xml:space="preserve">Cash infows/outflows from changes in ownership interests in subsidiaries without 
loss of control </t>
  </si>
  <si>
    <t>Cash outflows for the purchase of treasury shares</t>
  </si>
  <si>
    <t>Cash inflows from the sale of treasury shares</t>
  </si>
  <si>
    <t xml:space="preserve">Cash inflows from the addition of financial liabilities </t>
  </si>
  <si>
    <t xml:space="preserve">Cash outflows for repayment of financial liabilities </t>
  </si>
  <si>
    <t>Cash inflows/outflows in connection with financial transactions</t>
  </si>
  <si>
    <t>Cash outflows for interest</t>
  </si>
  <si>
    <t>Cash flow from financing activities, continuing operations</t>
  </si>
  <si>
    <t>Cash flow from financing activities, discontinued operations</t>
  </si>
  <si>
    <t>Cash flow from financing activities</t>
  </si>
  <si>
    <t xml:space="preserve">Change in cash and cash equivalents </t>
  </si>
  <si>
    <t>Cash and cash equivalents as of beginning of period</t>
  </si>
  <si>
    <t>Changes in exchange rates and other changes in cash and cash equivalents</t>
  </si>
  <si>
    <t>Cash and cash equivalents as of end of period</t>
  </si>
  <si>
    <t>Cash and cash equivalents included in assets held for sale</t>
  </si>
  <si>
    <t>Cash and cash equivalents as on the balance sheet as of end of period</t>
  </si>
  <si>
    <t xml:space="preserve">2024 Q2 </t>
  </si>
  <si>
    <t>Non-current financial liabilities</t>
  </si>
  <si>
    <t>-4180</t>
  </si>
  <si>
    <t>-4179</t>
  </si>
  <si>
    <t>-3654</t>
  </si>
  <si>
    <t>Current financial liabilitites</t>
  </si>
  <si>
    <t>-343</t>
  </si>
  <si>
    <t>-458</t>
  </si>
  <si>
    <t>-825</t>
  </si>
  <si>
    <t>Financial debt</t>
  </si>
  <si>
    <t>- Cash and cash equivalents</t>
  </si>
  <si>
    <t>- Current securities</t>
  </si>
  <si>
    <t>- Other financial assets</t>
  </si>
  <si>
    <t>Financial assets</t>
  </si>
  <si>
    <t>Net financial debt/cash as stated on the balance sheet</t>
  </si>
  <si>
    <t>Net financial debt/cash, discontinued operations</t>
  </si>
  <si>
    <t>Net financial debt/cash including discontinued operations</t>
  </si>
  <si>
    <t>Financial KPI Definitions</t>
  </si>
  <si>
    <t>Earnings before financial result and taxes, after adjustments. Earnings indicator showing Evonik's operating earnings performance irrespective of the structure of its assets.</t>
  </si>
  <si>
    <t>Earnings before financial result, taxes, depreciation and amortization, after adjustments. Earnings indicator showing Evonik’s operating earnings performance irrespective of the structure of its assets and its investment profile. This is a cash flow-related indicator which is used in particular in the adjusted EBITDA margin to show the relationship to sales as a basis for comparison with competitors.</t>
  </si>
  <si>
    <t xml:space="preserve">We use adjusted net income to assess the earnings power of the continuing operations, especially on a long-term view, and to forecast future development. The calculation starts from EBITDA after adjustment for special items. The financial result is then adjusted for income and expenses in connection with the acquisition/divestment of shareholdings and other income and expense items that, by nature or amount, do not form part of typical current financing activities. Further, we deduct amortization of intangible assets, as they mainly result from acquisitions, and adjust income tax for taxes on special items. </t>
  </si>
  <si>
    <t>Evonik refers to the special items that are factored out when calculating the operational performance indicators adjusted EBITDA and adjusted EBIT as adjustments. They include restructuring, impairment losses/reversals of impairment losses, income and expenses in connection with the purchase/disposal of investments in companies, and other income and expense items that, due to their nature or amount, do not reflect the typical operating business.</t>
  </si>
  <si>
    <t>The free cash flow is a measure of the company’s internal financing capacity. It shows the cash that is available to pay dividends, make acquisitions and repay borrowing. The free cash flow is calculated from the cash flow from operating activities, continuing operations, less outflows for capital expenditures on intangible assets, property, plant and equipment.</t>
  </si>
  <si>
    <t>ROCE</t>
  </si>
  <si>
    <t>The return on capital employed is a measure of the profitability of capital employed. It is calculated by dividing adjusted EBIT by the average capital employed in the reporting period.</t>
  </si>
  <si>
    <t>ESG KPI Definitions</t>
  </si>
  <si>
    <t>Value added in € million</t>
  </si>
  <si>
    <t xml:space="preserve">We use an impact valuation to regularly measure and analyze the direct and indirect impacts from an economic, ecological, and social perspective. This supplements our established analytical approaches. We anticipate that this will allow early identification of potential future opportunities and risks, make our business model more resilient, and improve understanding of the long-term value that our business activities create for society. We aim to assign a monetary value to individual indicators such as continuing development of employees, employment impacts, and global warming so they can be compared. Most of the factors used for this are publicly available. </t>
  </si>
  <si>
    <t>Sales share with
"Next Generation Solutions"</t>
  </si>
  <si>
    <t>Sales share of products with superior sustainability benefits to customers ("Next Generation Solutions"); derived from sustainability analysis of our businesses based on the principles and content of the WBCSD Portfolio Sustainability Assessments (PSA)
For more information please see Evonik website:
Responsibility - Value Chain &amp; Products - Sustainability Analysis</t>
  </si>
  <si>
    <t>Internal Investigations</t>
  </si>
  <si>
    <t>Internal investigations are initiated when there is a suspected violation of compliance rules (including the code of conduct, antitrust law and the rules on fighting and preventing corruption). Since 2018, the scope of reporting has covered all internal investigations in the Evonik Group. Before that, only the areas covered by the House of Compliance were included.</t>
  </si>
  <si>
    <t xml:space="preserve">Disciplinary Measures </t>
  </si>
  <si>
    <t xml:space="preserve">Disciplinary measures are taken as a result of an internal investigation. A disciplinary measure can result in an employee's dismissal, warning or reprimand, transfer to a different position or further awareness enhancement. In rare cases, legal proceedings (civil or criminal) had to be initiated. </t>
  </si>
  <si>
    <t>Raw Material Suppliers Covered by TfS Assessments</t>
  </si>
  <si>
    <t xml:space="preserve">This number indicates how many raw material suppliers have been covered by TfS assessments in that year. The chemical industry set up the Together for Sustainability (TfS) initiative in 2011 with the goal to harmonize global standards in the supply chain to create transparency and make it easier for both suppliers and customers to reliably assess and evaluate sustainability performance. This includes assessing the suppliers' quality, grade of environmental protection, safety, health, energy management, the assessment of potential risk factors. Evonik is one of the founding members of this initiative. </t>
  </si>
  <si>
    <t xml:space="preserve">Greenhouse Gas Emissions </t>
  </si>
  <si>
    <t>Scope 1: Evonik's direct energy and process-related emissions;
Scope 2: Purchased energy (net, total purchased power and steam - sale of power and steam to third parties; market-based approach);
Scope 3: Indirect emissions, including emissions from the production of purchased raw materials, packaging materials, capital goods, energy-related emissions outside scopes 1 and 2, emissions from inbound shipments of raw materials, from the disposal of production waste, business trips, commuting by employees, Evonik's fleet of vehicles, enregy requierements for offices and emissions from the disposal and recycling of products sold.</t>
  </si>
  <si>
    <t>Early Employee Turnover</t>
  </si>
  <si>
    <t>Turnover of newly hired employees within the first year of employment</t>
  </si>
  <si>
    <t>Management circles/ levels</t>
  </si>
  <si>
    <t>Management circle 1 = executive functions, i.e., top management functions in the Evonik Group
Management circle 2 = senior management functions, i.e., key functions in the divisions, regions, service units, and corporate functions
Management circle 3 = further management functions</t>
  </si>
  <si>
    <t>Occupational Health Performance Index</t>
  </si>
  <si>
    <t>This index shows the extent to which internal requirements have been implemented and goals achieved. It is calculated from two parameters from each of the following areas: occupational medicine, health promotion and emergency medical management. Both the quality and the scope of the measures are taken into account. The index is calculated annually.</t>
  </si>
  <si>
    <r>
      <t xml:space="preserve">Specific water intake </t>
    </r>
    <r>
      <rPr>
        <sz val="9"/>
        <color rgb="FF000000"/>
        <rFont val="Evonik Prokyon"/>
        <family val="3"/>
      </rPr>
      <t>in m</t>
    </r>
    <r>
      <rPr>
        <sz val="9"/>
        <color rgb="FF000000"/>
        <rFont val="Calibri"/>
        <family val="2"/>
        <scheme val="minor"/>
      </rPr>
      <t xml:space="preserve">3 </t>
    </r>
    <r>
      <rPr>
        <sz val="9"/>
        <color rgb="FF000000"/>
        <rFont val="Evonik Prokyon"/>
        <family val="3"/>
      </rPr>
      <t>freshwater per metric ton production</t>
    </r>
  </si>
  <si>
    <t>Freshwater usage in relation to production.</t>
  </si>
  <si>
    <t>Total water intake</t>
  </si>
  <si>
    <t xml:space="preserve">Evonik’s consumption of freshwater is the total of drinking water, groundwater, surface water, and recycled water. Total water intake is the sum of total freshwater and salt water (sea water).  </t>
  </si>
  <si>
    <t>Growth (% yoy)</t>
  </si>
  <si>
    <t>+</t>
  </si>
  <si>
    <t>=</t>
  </si>
  <si>
    <t xml:space="preserve">  EBITDA yoy Additives</t>
  </si>
  <si>
    <t xml:space="preserve">  EBITDA yoy Organics</t>
  </si>
  <si>
    <t xml:space="preserve">  EBITDA yoy Inorganics</t>
  </si>
  <si>
    <t xml:space="preserve">  EBITDA yoy Animal Nutrition</t>
  </si>
  <si>
    <t xml:space="preserve">  EBITDA yoy Care </t>
  </si>
  <si>
    <t>Sales Infrastructure</t>
  </si>
  <si>
    <t>Adj. EBITDA Infrastructure</t>
  </si>
  <si>
    <t>2019-2023 figures pro-forma (unaudited)</t>
  </si>
  <si>
    <t>Sales Infrastructure &amp; Other</t>
  </si>
  <si>
    <t>Adjusted EBITDA Infrastructure &amp; Other</t>
  </si>
  <si>
    <t>Adj. EBITDA Other</t>
  </si>
  <si>
    <t>Approx. Operating FCF</t>
  </si>
  <si>
    <t>Sales Other</t>
  </si>
  <si>
    <t>Approx. Operating FCF provided as simplified indication only (unaudited). Calculated as adj. EBITDA, plus/minus NWC change, minus capex. Not including taxes, provisions and other items, thus not adding up to Group FCF.</t>
  </si>
  <si>
    <t>Infrastructure  (including remainder of former Performance Materials division = C4 business) /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</si>
</sst>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3">
    <numFmt numFmtId="5" formatCode="&quot;$&quot;#,##0_);\(&quot;$&quot;#,##0\)"/>
    <numFmt numFmtId="43" formatCode="_(* #,##0.00_);_(* \(#,##0.00\);_(* &quot;-&quot;??_);_(@_)"/>
    <numFmt numFmtId="164" formatCode="_-* #,##0.00\ &quot;€&quot;_-;\-* #,##0.00\ &quot;€&quot;_-;_-* &quot;-&quot;??\ &quot;€&quot;_-;_-@_-"/>
    <numFmt numFmtId="165" formatCode="_-* #,##0.00\ _€_-;\-* #,##0.00\ _€_-;_-* &quot;-&quot;??\ _€_-;_-@_-"/>
    <numFmt numFmtId="166" formatCode="0.0%"/>
    <numFmt numFmtId="167" formatCode="0.0"/>
    <numFmt numFmtId="168" formatCode="_-* #,##0.00\ _D_M_-;\-* #,##0.00\ _D_M_-;_-* &quot;-&quot;??\ _D_M_-;_-@_-"/>
    <numFmt numFmtId="169" formatCode="_-* #,##0\ _D_M_-;\-* #,##0\ _D_M_-;_-* &quot;-&quot;\ _D_M_-;_-@_-"/>
    <numFmt numFmtId="170" formatCode="_-* #,##0.00\ &quot;DM&quot;_-;\-* #,##0.00\ &quot;DM&quot;_-;_-* &quot;-&quot;??\ &quot;DM&quot;_-;_-@_-"/>
    <numFmt numFmtId="171" formatCode="_-* #,##0\ &quot;DM&quot;_-;\-* #,##0\ &quot;DM&quot;_-;_-* &quot;-&quot;\ &quot;DM&quot;_-;_-@_-"/>
    <numFmt numFmtId="172" formatCode="0%\ ;[Red]\[0%\]"/>
    <numFmt numFmtId="173" formatCode="0.0%\ ;[Red]\(0.0%\)"/>
    <numFmt numFmtId="174" formatCode="#,##0.0\ ;[Red]\(#,##0.0\)"/>
    <numFmt numFmtId="175" formatCode="#,##0.00\ ;[Red]\(#,##0.0\)"/>
    <numFmt numFmtId="176" formatCode="&quot;L.&quot;\ #,##0;\-&quot;L.&quot;\ #,##0"/>
    <numFmt numFmtId="177" formatCode="&quot;L.&quot;\ #,##0;[Red]\-&quot;L.&quot;\ #,##0"/>
    <numFmt numFmtId="178" formatCode="#,##0\ ;[Red]\(#,##0\)"/>
    <numFmt numFmtId="179" formatCode="General_)"/>
    <numFmt numFmtId="180" formatCode="#\ ###\ ###\ ##0\ "/>
    <numFmt numFmtId="181" formatCode="#,##0;\(#,##0\)"/>
    <numFmt numFmtId="182" formatCode="0\ 00\ 000\ 000"/>
    <numFmt numFmtId="183" formatCode="_-&quot;L.&quot;\ * #,##0.00_-;\-&quot;L.&quot;\ * #,##0.00_-;_-&quot;L.&quot;\ * &quot;-&quot;??_-;_-@_-"/>
    <numFmt numFmtId="184" formatCode="dd/mm/yy"/>
    <numFmt numFmtId="185" formatCode="dddd\,\ dd/\ mmmm\ yyyy"/>
    <numFmt numFmtId="186" formatCode="dd/\ mmmm\ yyyy"/>
    <numFmt numFmtId="187" formatCode="&quot;L.&quot;\ #,##0.00;[Red]\-&quot;L.&quot;\ #,##0.00"/>
    <numFmt numFmtId="188" formatCode="_-* #,##0_-;_-* #,##0\-;_-* &quot;-&quot;_-;_-@_-"/>
    <numFmt numFmtId="189" formatCode="&quot;R$&quot;#,##0_);[Red]\(&quot;R$&quot;#,##0\)"/>
    <numFmt numFmtId="190" formatCode="&quot;R$&quot;#,##0.00_);[Red]\(&quot;R$&quot;#,##0.00\)"/>
    <numFmt numFmtId="191" formatCode="0.00_)"/>
    <numFmt numFmtId="192" formatCode="0.0000%"/>
    <numFmt numFmtId="193" formatCode="m/d/yy\ h:mm:ss"/>
    <numFmt numFmtId="194" formatCode="&quot;£&quot;#,##0;\-&quot;£&quot;#,##0"/>
    <numFmt numFmtId="195" formatCode="_-&quot;fl&quot;\ * #,##0_-;_-&quot;fl&quot;\ * #,##0\-;_-&quot;fl&quot;\ * &quot;-&quot;_-;_-@_-"/>
    <numFmt numFmtId="196" formatCode="_-&quot;fl&quot;\ * #,##0.00_-;_-&quot;fl&quot;\ * #,##0.00\-;_-&quot;fl&quot;\ * &quot;-&quot;??_-;_-@_-"/>
    <numFmt numFmtId="197" formatCode="_-* #,##0\ _€_-;\-* #,##0\ _€_-;_-* &quot;-&quot;??\ _€_-;_-@_-"/>
    <numFmt numFmtId="198" formatCode="###,000"/>
    <numFmt numFmtId="199" formatCode="_(&quot;€&quot;* #,##0.00_);_(&quot;€&quot;* \(#,##0.00\);_(&quot;€&quot;* &quot;-&quot;??_);_(@_)"/>
    <numFmt numFmtId="200" formatCode="_-* #,##0\ _F_-;\-* #,##0\ _F_-;_-* &quot;-&quot;\ _F_-;_-@_-"/>
    <numFmt numFmtId="201" formatCode="_-* #,##0.00\ _F_-;\-* #,##0.00\ _F_-;_-* &quot;-&quot;??\ _F_-;_-@_-"/>
    <numFmt numFmtId="202" formatCode="_-* #,##0\ &quot;F&quot;_-;\-* #,##0\ &quot;F&quot;_-;_-* &quot;-&quot;\ &quot;F&quot;_-;_-@_-"/>
    <numFmt numFmtId="203" formatCode="_-* #,##0.00\ &quot;F&quot;_-;\-* #,##0.00\ &quot;F&quot;_-;_-* &quot;-&quot;??\ &quot;F&quot;_-;_-@_-"/>
    <numFmt numFmtId="204" formatCode="#,##0_.;\-#,##0_.;"/>
  </numFmts>
  <fonts count="167">
    <font>
      <sz val="11"/>
      <color theme="1"/>
      <name val="Calibri"/>
      <family val="2"/>
      <scheme val="minor"/>
    </font>
    <font>
      <sz val="11"/>
      <color theme="1"/>
      <name val="Arial"/>
      <family val="2"/>
    </font>
    <font>
      <sz val="11"/>
      <name val="Arial"/>
      <family val="2"/>
    </font>
    <font>
      <i/>
      <sz val="11"/>
      <color theme="1"/>
      <name val="Arial"/>
      <family val="2"/>
    </font>
    <font>
      <b/>
      <sz val="11"/>
      <color theme="1"/>
      <name val="Arial"/>
      <family val="2"/>
    </font>
    <font>
      <sz val="11"/>
      <color theme="0"/>
      <name val="Arial"/>
      <family val="2"/>
    </font>
    <font>
      <b/>
      <sz val="14"/>
      <color theme="0"/>
      <name val="Arial"/>
      <family val="2"/>
    </font>
    <font>
      <b/>
      <sz val="11"/>
      <name val="Arial"/>
      <family val="2"/>
    </font>
    <font>
      <sz val="11"/>
      <color theme="1"/>
      <name val="Calibri"/>
      <family val="2"/>
      <scheme val="minor"/>
    </font>
    <font>
      <sz val="11"/>
      <color rgb="FF9C1D86"/>
      <name val="Arial"/>
      <family val="2"/>
    </font>
    <font>
      <b/>
      <sz val="28"/>
      <color rgb="FF9C1D86"/>
      <name val="Arial"/>
      <family val="2"/>
    </font>
    <font>
      <sz val="12"/>
      <color theme="1"/>
      <name val="Arial"/>
      <family val="2"/>
    </font>
    <font>
      <sz val="12"/>
      <color theme="1"/>
      <name val="Calibri"/>
      <family val="2"/>
      <scheme val="minor"/>
    </font>
    <font>
      <sz val="11"/>
      <color rgb="FFFF0000"/>
      <name val="Arial"/>
      <family val="2"/>
    </font>
    <font>
      <b/>
      <sz val="11"/>
      <color rgb="FFFF0000"/>
      <name val="Arial"/>
      <family val="2"/>
    </font>
    <font>
      <i/>
      <sz val="11"/>
      <name val="Arial"/>
      <family val="2"/>
    </font>
    <font>
      <u/>
      <sz val="11"/>
      <color theme="10"/>
      <name val="Calibri"/>
      <family val="2"/>
      <scheme val="minor"/>
    </font>
    <font>
      <b/>
      <sz val="11"/>
      <color rgb="FF9C1D86"/>
      <name val="Arial"/>
      <family val="2"/>
    </font>
    <font>
      <b/>
      <sz val="11"/>
      <color theme="1"/>
      <name val="Calibri"/>
      <family val="2"/>
      <scheme val="minor"/>
    </font>
    <font>
      <i/>
      <vertAlign val="superscript"/>
      <sz val="11"/>
      <color theme="1"/>
      <name val="Arial"/>
      <family val="2"/>
    </font>
    <font>
      <vertAlign val="superscript"/>
      <sz val="11"/>
      <color rgb="FF9C1D86"/>
      <name val="Arial"/>
      <family val="2"/>
    </font>
    <font>
      <sz val="8"/>
      <color theme="1"/>
      <name val="Arial"/>
      <family val="2"/>
    </font>
    <font>
      <vertAlign val="superscript"/>
      <sz val="8"/>
      <color theme="1"/>
      <name val="Arial"/>
      <family val="2"/>
    </font>
    <font>
      <vertAlign val="superscript"/>
      <sz val="11"/>
      <name val="Arial"/>
      <family val="2"/>
    </font>
    <font>
      <sz val="8"/>
      <name val="Calibri"/>
      <family val="2"/>
      <scheme val="minor"/>
    </font>
    <font>
      <i/>
      <vertAlign val="subscript"/>
      <sz val="11"/>
      <color theme="1"/>
      <name val="Arial"/>
      <family val="2"/>
    </font>
    <font>
      <sz val="9"/>
      <color rgb="FF000000"/>
      <name val="Evonik Prokyon"/>
      <family val="3"/>
    </font>
    <font>
      <sz val="9"/>
      <color rgb="FF000000"/>
      <name val="Calibri"/>
      <family val="2"/>
      <scheme val="minor"/>
    </font>
    <font>
      <sz val="11"/>
      <color indexed="8"/>
      <name val="Arial"/>
      <family val="2"/>
    </font>
    <font>
      <b/>
      <sz val="14"/>
      <color rgb="FFFF0000"/>
      <name val="Arial"/>
      <family val="2"/>
    </font>
    <font>
      <sz val="11"/>
      <name val="Calibri"/>
      <family val="2"/>
      <scheme val="minor"/>
    </font>
    <font>
      <b/>
      <sz val="8"/>
      <name val="Arial"/>
      <family val="2"/>
    </font>
    <font>
      <sz val="8"/>
      <name val="Arial"/>
      <family val="2"/>
    </font>
    <font>
      <sz val="8"/>
      <name val="Arial"/>
      <family val="2"/>
    </font>
    <font>
      <sz val="10"/>
      <name val="Arial"/>
      <family val="2"/>
    </font>
    <font>
      <sz val="8"/>
      <color indexed="8"/>
      <name val="Arial"/>
      <family val="2"/>
    </font>
    <font>
      <sz val="11"/>
      <color indexed="9"/>
      <name val="Calibri"/>
      <family val="2"/>
    </font>
    <font>
      <sz val="11"/>
      <color indexed="8"/>
      <name val="Calibri"/>
      <family val="2"/>
    </font>
    <font>
      <b/>
      <sz val="11"/>
      <color indexed="8"/>
      <name val="Calibri"/>
      <family val="2"/>
    </font>
    <font>
      <sz val="10"/>
      <color indexed="8"/>
      <name val="Arial"/>
      <family val="2"/>
    </font>
    <font>
      <b/>
      <sz val="10"/>
      <color indexed="9"/>
      <name val="Arial"/>
      <family val="2"/>
    </font>
    <font>
      <b/>
      <sz val="11"/>
      <color indexed="14"/>
      <name val="Calibri"/>
      <family val="2"/>
    </font>
    <font>
      <b/>
      <sz val="15"/>
      <color indexed="60"/>
      <name val="Calibri"/>
      <family val="2"/>
    </font>
    <font>
      <b/>
      <sz val="13"/>
      <color indexed="60"/>
      <name val="Calibri"/>
      <family val="2"/>
    </font>
    <font>
      <b/>
      <sz val="11"/>
      <color indexed="60"/>
      <name val="Calibri"/>
      <family val="2"/>
    </font>
    <font>
      <b/>
      <sz val="10"/>
      <color indexed="60"/>
      <name val="Calibri"/>
      <family val="2"/>
    </font>
    <font>
      <sz val="19"/>
      <color indexed="60"/>
      <name val="Arial"/>
      <family val="2"/>
    </font>
    <font>
      <sz val="8"/>
      <color indexed="10"/>
      <name val="Arial"/>
      <family val="2"/>
    </font>
    <font>
      <b/>
      <sz val="18"/>
      <color indexed="60"/>
      <name val="Cambria"/>
      <family val="2"/>
    </font>
    <font>
      <sz val="11"/>
      <color indexed="10"/>
      <name val="Calibri"/>
      <family val="2"/>
    </font>
    <font>
      <b/>
      <sz val="11"/>
      <color indexed="52"/>
      <name val="Calibri"/>
      <family val="2"/>
    </font>
    <font>
      <u/>
      <sz val="10"/>
      <color indexed="39"/>
      <name val="Arial"/>
      <family val="2"/>
    </font>
    <font>
      <sz val="11"/>
      <color indexed="52"/>
      <name val="Calibri"/>
      <family val="2"/>
    </font>
    <font>
      <b/>
      <sz val="11"/>
      <color indexed="39"/>
      <name val="Calibri"/>
      <family val="2"/>
    </font>
    <font>
      <b/>
      <sz val="8"/>
      <color indexed="8"/>
      <name val="Arial"/>
      <family val="2"/>
    </font>
    <font>
      <sz val="8"/>
      <color indexed="62"/>
      <name val="Arial"/>
      <family val="2"/>
    </font>
    <font>
      <i/>
      <sz val="8"/>
      <name val="Arial"/>
      <family val="2"/>
    </font>
    <font>
      <i/>
      <sz val="10"/>
      <color indexed="63"/>
      <name val="Arial"/>
      <family val="2"/>
    </font>
    <font>
      <sz val="8"/>
      <name val="Lucida Sans Unicode"/>
      <family val="2"/>
    </font>
    <font>
      <sz val="10"/>
      <color indexed="9"/>
      <name val="Arial"/>
      <family val="2"/>
    </font>
    <font>
      <b/>
      <sz val="12"/>
      <name val="Arial"/>
      <family val="2"/>
    </font>
    <font>
      <i/>
      <sz val="10"/>
      <name val="Arial"/>
      <family val="2"/>
    </font>
    <font>
      <sz val="8"/>
      <name val="Helvetica"/>
    </font>
    <font>
      <sz val="11"/>
      <color indexed="20"/>
      <name val="Calibri"/>
      <family val="2"/>
    </font>
    <font>
      <b/>
      <sz val="9"/>
      <name val="Arial MT"/>
    </font>
    <font>
      <sz val="8"/>
      <name val="SwitzerlandLight"/>
    </font>
    <font>
      <sz val="7"/>
      <name val="SwitzerlandLight"/>
    </font>
    <font>
      <b/>
      <sz val="10"/>
      <color indexed="12"/>
      <name val="Arial"/>
      <family val="2"/>
    </font>
    <font>
      <b/>
      <sz val="11"/>
      <color indexed="53"/>
      <name val="Calibri"/>
      <family val="2"/>
    </font>
    <font>
      <b/>
      <sz val="11"/>
      <color indexed="9"/>
      <name val="Calibri"/>
      <family val="2"/>
    </font>
    <font>
      <sz val="10"/>
      <color indexed="17"/>
      <name val="Arial"/>
      <family val="2"/>
    </font>
    <font>
      <b/>
      <sz val="10"/>
      <color indexed="58"/>
      <name val="Arial"/>
      <family val="2"/>
    </font>
    <font>
      <b/>
      <sz val="18"/>
      <name val="MS Sans Serif"/>
      <family val="2"/>
    </font>
    <font>
      <b/>
      <sz val="10"/>
      <color indexed="10"/>
      <name val="Arial"/>
      <family val="2"/>
    </font>
    <font>
      <b/>
      <sz val="9.5"/>
      <color indexed="10"/>
      <name val="MS Sans Serif"/>
      <family val="2"/>
    </font>
    <font>
      <i/>
      <sz val="11"/>
      <color indexed="23"/>
      <name val="Calibri"/>
      <family val="2"/>
    </font>
    <font>
      <u/>
      <sz val="10"/>
      <color indexed="20"/>
      <name val="Arial"/>
      <family val="2"/>
    </font>
    <font>
      <sz val="11"/>
      <color indexed="17"/>
      <name val="Calibri"/>
      <family val="2"/>
    </font>
    <font>
      <b/>
      <u/>
      <sz val="8"/>
      <name val="Helvetica"/>
    </font>
    <font>
      <b/>
      <sz val="12"/>
      <name val="Helvetica"/>
    </font>
    <font>
      <b/>
      <sz val="18"/>
      <name val="Arial"/>
      <family val="2"/>
    </font>
    <font>
      <b/>
      <sz val="11"/>
      <color indexed="62"/>
      <name val="Calibri"/>
      <family val="2"/>
    </font>
    <font>
      <sz val="11"/>
      <color indexed="62"/>
      <name val="Calibri"/>
      <family val="2"/>
    </font>
    <font>
      <sz val="9"/>
      <name val="Arial MT"/>
      <family val="2"/>
    </font>
    <font>
      <sz val="8"/>
      <name val="Arial MT"/>
      <family val="2"/>
    </font>
    <font>
      <sz val="11"/>
      <color indexed="53"/>
      <name val="Calibri"/>
      <family val="2"/>
    </font>
    <font>
      <sz val="10"/>
      <name val="MS Sans Serif"/>
      <family val="2"/>
    </font>
    <font>
      <b/>
      <i/>
      <sz val="16"/>
      <name val="Helv"/>
    </font>
    <font>
      <sz val="10"/>
      <name val="Helv"/>
    </font>
    <font>
      <b/>
      <sz val="11"/>
      <color indexed="63"/>
      <name val="Calibri"/>
      <family val="2"/>
    </font>
    <font>
      <sz val="10"/>
      <color indexed="8"/>
      <name val="MS Sans Serif"/>
      <family val="2"/>
    </font>
    <font>
      <sz val="14"/>
      <name val="Arial"/>
      <family val="2"/>
    </font>
    <font>
      <b/>
      <sz val="9"/>
      <name val="Arial"/>
      <family val="2"/>
    </font>
    <font>
      <sz val="18"/>
      <name val="Arial"/>
      <family val="2"/>
    </font>
    <font>
      <sz val="7"/>
      <name val="Times New Roman"/>
      <family val="1"/>
    </font>
    <font>
      <sz val="9"/>
      <color indexed="20"/>
      <name val="Arial"/>
      <family val="2"/>
    </font>
    <font>
      <sz val="9"/>
      <color indexed="48"/>
      <name val="Arial"/>
      <family val="2"/>
    </font>
    <font>
      <b/>
      <sz val="12"/>
      <color indexed="20"/>
      <name val="Arial"/>
      <family val="2"/>
    </font>
    <font>
      <b/>
      <sz val="9"/>
      <color indexed="20"/>
      <name val="Arial"/>
      <family val="2"/>
    </font>
    <font>
      <sz val="9"/>
      <name val="Arial"/>
      <family val="2"/>
    </font>
    <font>
      <sz val="10"/>
      <name val="Geneva"/>
      <family val="2"/>
    </font>
    <font>
      <b/>
      <sz val="10"/>
      <color indexed="8"/>
      <name val="Arial MT"/>
      <family val="2"/>
    </font>
    <font>
      <b/>
      <sz val="8"/>
      <color indexed="8"/>
      <name val="Arial MT"/>
      <family val="2"/>
    </font>
    <font>
      <b/>
      <sz val="12"/>
      <name val="Arial MT"/>
      <family val="2"/>
    </font>
    <font>
      <b/>
      <sz val="14"/>
      <name val="Times New Roman"/>
      <family val="1"/>
    </font>
    <font>
      <sz val="10"/>
      <name val="Courier"/>
      <family val="3"/>
    </font>
    <font>
      <sz val="10"/>
      <color theme="1"/>
      <name val="Arial"/>
      <family val="2"/>
    </font>
    <font>
      <sz val="10"/>
      <color theme="0"/>
      <name val="Arial"/>
      <family val="2"/>
    </font>
    <font>
      <b/>
      <sz val="18"/>
      <color indexed="60"/>
      <name val="Cambria"/>
      <family val="2"/>
      <scheme val="major"/>
    </font>
    <font>
      <b/>
      <sz val="11"/>
      <color rgb="FFFF0000"/>
      <name val="Calibri"/>
      <family val="2"/>
      <scheme val="minor"/>
    </font>
    <font>
      <sz val="8"/>
      <name val="Arial"/>
      <family val="2"/>
    </font>
    <font>
      <b/>
      <i/>
      <sz val="11"/>
      <color rgb="FFFF0000"/>
      <name val="Arial"/>
      <family val="2"/>
    </font>
    <font>
      <b/>
      <i/>
      <sz val="11"/>
      <color rgb="FF00B050"/>
      <name val="Arial"/>
      <family val="2"/>
    </font>
    <font>
      <sz val="11"/>
      <color rgb="FFFF0000"/>
      <name val="Calibri"/>
      <family val="2"/>
      <scheme val="minor"/>
    </font>
    <font>
      <sz val="11"/>
      <color theme="1"/>
      <name val="Arial"/>
      <family val="2"/>
    </font>
    <font>
      <i/>
      <sz val="11"/>
      <color theme="1"/>
      <name val="Calibri"/>
      <family val="2"/>
      <scheme val="minor"/>
    </font>
    <font>
      <sz val="8"/>
      <color rgb="FF1F497D"/>
      <name val="Verdana"/>
      <family val="2"/>
    </font>
    <font>
      <sz val="11"/>
      <color theme="1"/>
      <name val="Calibri"/>
      <family val="2"/>
    </font>
    <font>
      <b/>
      <sz val="10"/>
      <color theme="1"/>
      <name val="Calibri"/>
      <family val="2"/>
      <scheme val="minor"/>
    </font>
    <font>
      <sz val="10"/>
      <color theme="1"/>
      <name val="Calibri"/>
      <family val="2"/>
      <scheme val="minor"/>
    </font>
    <font>
      <sz val="10"/>
      <color rgb="FF000000"/>
      <name val="Calibri"/>
      <family val="2"/>
      <scheme val="minor"/>
    </font>
    <font>
      <b/>
      <sz val="8"/>
      <color theme="3"/>
      <name val="Calibri"/>
      <family val="2"/>
      <scheme val="minor"/>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b/>
      <sz val="10"/>
      <color theme="3"/>
      <name val="Calibri"/>
      <family val="2"/>
      <scheme val="minor"/>
    </font>
    <font>
      <sz val="8"/>
      <color theme="9" tint="-0.49983214819788202"/>
      <name val="Verdana"/>
      <family val="2"/>
    </font>
    <font>
      <sz val="8"/>
      <color theme="7" tint="-0.49983214819788202"/>
      <name val="Verdana"/>
      <family val="2"/>
    </font>
    <font>
      <b/>
      <sz val="8"/>
      <color rgb="FF000000"/>
      <name val="Verdana"/>
      <family val="2"/>
    </font>
    <font>
      <b/>
      <sz val="8"/>
      <color theme="9" tint="-0.49983214819788202"/>
      <name val="Verdana"/>
      <family val="2"/>
    </font>
    <font>
      <b/>
      <sz val="8"/>
      <color theme="7" tint="-0.49983214819788202"/>
      <name val="Verdana"/>
      <family val="2"/>
    </font>
    <font>
      <sz val="10"/>
      <color theme="3"/>
      <name val="Calibri"/>
      <family val="2"/>
      <scheme val="minor"/>
    </font>
    <font>
      <b/>
      <sz val="10"/>
      <name val="Arial"/>
      <family val="2"/>
    </font>
    <font>
      <b/>
      <sz val="10"/>
      <color rgb="FF3F3F3F"/>
      <name val="Calibri"/>
      <family val="2"/>
      <scheme val="minor"/>
    </font>
    <font>
      <b/>
      <sz val="15"/>
      <color indexed="62"/>
      <name val="Calibri"/>
      <family val="2"/>
    </font>
    <font>
      <b/>
      <sz val="13"/>
      <color indexed="62"/>
      <name val="Calibri"/>
      <family val="2"/>
    </font>
    <font>
      <sz val="10"/>
      <name val="Arial Narrow"/>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4"/>
      <color indexed="8"/>
      <name val="Arial"/>
      <family val="2"/>
    </font>
    <font>
      <b/>
      <sz val="18"/>
      <color indexed="62"/>
      <name val="Cambria"/>
      <family val="2"/>
    </font>
    <font>
      <sz val="10"/>
      <color rgb="FF9C6500"/>
      <name val="Calibri"/>
      <family val="2"/>
      <scheme val="minor"/>
    </font>
    <font>
      <b/>
      <sz val="11"/>
      <color indexed="17"/>
      <name val="Calibri"/>
      <family val="2"/>
    </font>
    <font>
      <sz val="11"/>
      <color indexed="48"/>
      <name val="Calibri"/>
      <family val="2"/>
    </font>
    <font>
      <sz val="11"/>
      <color indexed="37"/>
      <name val="Calibri"/>
      <family val="2"/>
    </font>
    <font>
      <sz val="11"/>
      <color indexed="14"/>
      <name val="Calibri"/>
      <family val="2"/>
    </font>
    <font>
      <sz val="8"/>
      <color rgb="FFDBE5F1"/>
      <name val="Verdana"/>
      <family val="2"/>
    </font>
    <font>
      <b/>
      <sz val="8"/>
      <color rgb="FF1F497D"/>
      <name val="Verdana"/>
      <family val="2"/>
    </font>
    <font>
      <sz val="9"/>
      <color theme="1"/>
      <name val="Arial"/>
      <family val="2"/>
    </font>
    <font>
      <sz val="11"/>
      <name val="Calibri"/>
      <family val="2"/>
    </font>
    <font>
      <b/>
      <sz val="10"/>
      <name val="Verdana"/>
      <family val="2"/>
    </font>
    <font>
      <b/>
      <sz val="8"/>
      <color theme="0"/>
      <name val="Arial"/>
      <family val="2"/>
    </font>
    <font>
      <sz val="11"/>
      <name val="Aptos Narrow"/>
      <family val="2"/>
    </font>
    <font>
      <b/>
      <sz val="8"/>
      <color rgb="FF991D85"/>
      <name val="Arial"/>
      <family val="2"/>
    </font>
    <font>
      <sz val="8"/>
      <color rgb="FF991D85"/>
      <name val="Arial"/>
      <family val="2"/>
    </font>
    <font>
      <sz val="8"/>
      <color rgb="FFFF0000"/>
      <name val="Arial"/>
      <family val="2"/>
    </font>
    <font>
      <b/>
      <sz val="12"/>
      <color theme="0"/>
      <name val="Arial"/>
      <family val="2"/>
    </font>
    <font>
      <i/>
      <sz val="8"/>
      <color rgb="FF000000"/>
      <name val="Verdana"/>
      <family val="2"/>
    </font>
    <font>
      <b/>
      <i/>
      <sz val="8"/>
      <color rgb="FF000000"/>
      <name val="Verdana"/>
      <family val="2"/>
    </font>
    <font>
      <b/>
      <i/>
      <sz val="8"/>
      <color rgb="FF1F497D"/>
      <name val="Verdana"/>
      <family val="2"/>
    </font>
    <font>
      <i/>
      <sz val="8"/>
      <color rgb="FF1F497D"/>
      <name val="Verdana"/>
      <family val="2"/>
    </font>
  </fonts>
  <fills count="152">
    <fill>
      <patternFill patternType="none"/>
    </fill>
    <fill>
      <patternFill patternType="gray125"/>
    </fill>
    <fill>
      <patternFill patternType="solid">
        <fgColor theme="0"/>
        <bgColor indexed="64"/>
      </patternFill>
    </fill>
    <fill>
      <patternFill patternType="solid">
        <fgColor rgb="FF9C1D86"/>
        <bgColor indexed="64"/>
      </patternFill>
    </fill>
    <fill>
      <patternFill patternType="solid">
        <fgColor indexed="9"/>
        <bgColor indexed="64"/>
      </patternFill>
    </fill>
    <fill>
      <patternFill patternType="solid">
        <fgColor indexed="17"/>
        <bgColor indexed="64"/>
      </patternFill>
    </fill>
    <fill>
      <patternFill patternType="solid">
        <fgColor indexed="12"/>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27"/>
        <bgColor indexed="64"/>
      </patternFill>
    </fill>
    <fill>
      <patternFill patternType="solid">
        <fgColor indexed="56"/>
        <bgColor indexed="64"/>
      </patternFill>
    </fill>
    <fill>
      <patternFill patternType="solid">
        <fgColor indexed="21"/>
        <bgColor indexed="64"/>
      </patternFill>
    </fill>
    <fill>
      <patternFill patternType="solid">
        <fgColor indexed="42"/>
        <bgColor indexed="64"/>
      </patternFill>
    </fill>
    <fill>
      <patternFill patternType="solid">
        <fgColor indexed="15"/>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44"/>
      </patternFill>
    </fill>
    <fill>
      <patternFill patternType="solid">
        <fgColor indexed="12"/>
      </patternFill>
    </fill>
    <fill>
      <patternFill patternType="solid">
        <fgColor indexed="46"/>
      </patternFill>
    </fill>
    <fill>
      <patternFill patternType="solid">
        <fgColor indexed="9"/>
      </patternFill>
    </fill>
    <fill>
      <patternFill patternType="solid">
        <fgColor indexed="51"/>
      </patternFill>
    </fill>
    <fill>
      <patternFill patternType="solid">
        <fgColor indexed="58"/>
        <bgColor indexed="64"/>
      </patternFill>
    </fill>
    <fill>
      <patternFill patternType="solid">
        <fgColor indexed="43"/>
        <bgColor indexed="64"/>
      </patternFill>
    </fill>
    <fill>
      <patternFill patternType="solid">
        <fgColor indexed="11"/>
        <bgColor indexed="64"/>
      </patternFill>
    </fill>
    <fill>
      <patternFill patternType="solid">
        <fgColor indexed="49"/>
        <bgColor indexed="64"/>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1"/>
      </patternFill>
    </fill>
    <fill>
      <patternFill patternType="solid">
        <fgColor indexed="40"/>
      </patternFill>
    </fill>
    <fill>
      <patternFill patternType="solid">
        <fgColor indexed="20"/>
      </patternFill>
    </fill>
    <fill>
      <patternFill patternType="solid">
        <fgColor indexed="59"/>
        <bgColor indexed="64"/>
      </patternFill>
    </fill>
    <fill>
      <patternFill patternType="solid">
        <fgColor indexed="19"/>
        <bgColor indexed="64"/>
      </patternFill>
    </fill>
    <fill>
      <patternFill patternType="solid">
        <fgColor indexed="47"/>
        <bgColor indexed="64"/>
      </patternFill>
    </fill>
    <fill>
      <patternFill patternType="solid">
        <fgColor indexed="23"/>
        <bgColor indexed="64"/>
      </patternFill>
    </fill>
    <fill>
      <patternFill patternType="solid">
        <fgColor indexed="13"/>
        <bgColor indexed="64"/>
      </patternFill>
    </fill>
    <fill>
      <patternFill patternType="solid">
        <fgColor indexed="57"/>
        <bgColor indexed="64"/>
      </patternFill>
    </fill>
    <fill>
      <patternFill patternType="solid">
        <fgColor indexed="49"/>
      </patternFill>
    </fill>
    <fill>
      <patternFill patternType="solid">
        <fgColor indexed="53"/>
      </patternFill>
    </fill>
    <fill>
      <patternFill patternType="solid">
        <fgColor indexed="15"/>
      </patternFill>
    </fill>
    <fill>
      <patternFill patternType="solid">
        <fgColor indexed="56"/>
        <bgColor indexed="61"/>
      </patternFill>
    </fill>
    <fill>
      <patternFill patternType="solid">
        <fgColor indexed="58"/>
        <bgColor indexed="22"/>
      </patternFill>
    </fill>
    <fill>
      <patternFill patternType="solid">
        <fgColor indexed="59"/>
        <bgColor indexed="58"/>
      </patternFill>
    </fill>
    <fill>
      <patternFill patternType="solid">
        <fgColor indexed="10"/>
      </patternFill>
    </fill>
    <fill>
      <patternFill patternType="solid">
        <fgColor indexed="22"/>
        <bgColor indexed="31"/>
      </patternFill>
    </fill>
    <fill>
      <patternFill patternType="solid">
        <fgColor indexed="55"/>
        <bgColor indexed="40"/>
      </patternFill>
    </fill>
    <fill>
      <patternFill patternType="solid">
        <fgColor indexed="23"/>
        <bgColor indexed="45"/>
      </patternFill>
    </fill>
    <fill>
      <patternFill patternType="solid">
        <fgColor indexed="41"/>
        <bgColor indexed="60"/>
      </patternFill>
    </fill>
    <fill>
      <patternFill patternType="solid">
        <fgColor indexed="42"/>
        <bgColor indexed="11"/>
      </patternFill>
    </fill>
    <fill>
      <patternFill patternType="solid">
        <fgColor indexed="43"/>
        <bgColor indexed="50"/>
      </patternFill>
    </fill>
    <fill>
      <patternFill patternType="solid">
        <fgColor indexed="54"/>
      </patternFill>
    </fill>
    <fill>
      <patternFill patternType="solid">
        <fgColor indexed="46"/>
        <bgColor indexed="31"/>
      </patternFill>
    </fill>
    <fill>
      <patternFill patternType="solid">
        <fgColor indexed="61"/>
        <bgColor indexed="55"/>
      </patternFill>
    </fill>
    <fill>
      <patternFill patternType="solid">
        <fgColor indexed="54"/>
        <bgColor indexed="40"/>
      </patternFill>
    </fill>
    <fill>
      <patternFill patternType="solid">
        <fgColor indexed="40"/>
        <bgColor indexed="41"/>
      </patternFill>
    </fill>
    <fill>
      <patternFill patternType="solid">
        <fgColor indexed="15"/>
        <bgColor indexed="54"/>
      </patternFill>
    </fill>
    <fill>
      <patternFill patternType="solid">
        <fgColor indexed="11"/>
        <bgColor indexed="58"/>
      </patternFill>
    </fill>
    <fill>
      <patternFill patternType="solid">
        <fgColor indexed="48"/>
        <bgColor indexed="26"/>
      </patternFill>
    </fill>
    <fill>
      <patternFill patternType="solid">
        <fgColor indexed="49"/>
        <bgColor indexed="47"/>
      </patternFill>
    </fill>
    <fill>
      <patternFill patternType="solid">
        <fgColor indexed="57"/>
        <bgColor indexed="51"/>
      </patternFill>
    </fill>
    <fill>
      <patternFill patternType="solid">
        <fgColor indexed="60"/>
        <bgColor indexed="48"/>
      </patternFill>
    </fill>
    <fill>
      <patternFill patternType="solid">
        <fgColor indexed="63"/>
        <bgColor indexed="25"/>
      </patternFill>
    </fill>
    <fill>
      <patternFill patternType="solid">
        <fgColor indexed="47"/>
        <bgColor indexed="57"/>
      </patternFill>
    </fill>
    <fill>
      <patternFill patternType="solid">
        <fgColor indexed="62"/>
        <bgColor indexed="18"/>
      </patternFill>
    </fill>
    <fill>
      <patternFill patternType="solid">
        <fgColor indexed="13"/>
        <bgColor indexed="58"/>
      </patternFill>
    </fill>
    <fill>
      <patternFill patternType="solid">
        <fgColor indexed="52"/>
        <bgColor indexed="53"/>
      </patternFill>
    </fill>
    <fill>
      <patternFill patternType="solid">
        <fgColor indexed="61"/>
        <bgColor indexed="35"/>
      </patternFill>
    </fill>
    <fill>
      <patternFill patternType="solid">
        <fgColor indexed="12"/>
        <bgColor indexed="35"/>
      </patternFill>
    </fill>
    <fill>
      <patternFill patternType="solid">
        <fgColor indexed="23"/>
      </patternFill>
    </fill>
    <fill>
      <patternFill patternType="solid">
        <fgColor indexed="40"/>
        <bgColor indexed="47"/>
      </patternFill>
    </fill>
    <fill>
      <patternFill patternType="lightUp">
        <fgColor indexed="9"/>
        <bgColor indexed="58"/>
      </patternFill>
    </fill>
    <fill>
      <patternFill patternType="lightUp">
        <fgColor indexed="52"/>
        <bgColor indexed="9"/>
      </patternFill>
    </fill>
    <fill>
      <patternFill patternType="lightUp">
        <fgColor indexed="43"/>
        <bgColor indexed="9"/>
      </patternFill>
    </fill>
    <fill>
      <patternFill patternType="solid">
        <fgColor indexed="50"/>
      </patternFill>
    </fill>
    <fill>
      <patternFill patternType="solid">
        <fgColor indexed="51"/>
        <bgColor indexed="11"/>
      </patternFill>
    </fill>
    <fill>
      <patternFill patternType="solid">
        <fgColor indexed="46"/>
        <bgColor indexed="47"/>
      </patternFill>
    </fill>
    <fill>
      <patternFill patternType="solid">
        <fgColor indexed="45"/>
        <bgColor indexed="26"/>
      </patternFill>
    </fill>
    <fill>
      <patternFill patternType="solid">
        <fgColor indexed="18"/>
        <bgColor indexed="64"/>
      </patternFill>
    </fill>
    <fill>
      <patternFill patternType="solid">
        <fgColor indexed="31"/>
        <bgColor indexed="64"/>
      </patternFill>
    </fill>
    <fill>
      <patternFill patternType="solid">
        <fgColor indexed="30"/>
        <bgColor indexed="64"/>
      </patternFill>
    </fill>
    <fill>
      <patternFill patternType="solid">
        <fgColor indexed="29"/>
        <bgColor indexed="64"/>
      </patternFill>
    </fill>
    <fill>
      <patternFill patternType="solid">
        <fgColor indexed="50"/>
        <bgColor indexed="64"/>
      </patternFill>
    </fill>
    <fill>
      <patternFill patternType="solid">
        <fgColor indexed="52"/>
        <bgColor indexed="64"/>
      </patternFill>
    </fill>
    <fill>
      <patternFill patternType="solid">
        <fgColor indexed="51"/>
        <bgColor indexed="64"/>
      </patternFill>
    </fill>
    <fill>
      <patternFill patternType="lightUp">
        <fgColor indexed="53"/>
        <bgColor indexed="9"/>
      </patternFill>
    </fill>
    <fill>
      <patternFill patternType="lightUp">
        <fgColor indexed="62"/>
        <bgColor indexed="9"/>
      </patternFill>
    </fill>
    <fill>
      <patternFill patternType="solid">
        <fgColor indexed="46"/>
        <bgColor indexed="64"/>
      </patternFill>
    </fill>
    <fill>
      <patternFill patternType="solid">
        <fgColor indexed="54"/>
        <bgColor indexed="64"/>
      </patternFill>
    </fill>
    <fill>
      <patternFill patternType="solid">
        <fgColor indexed="40"/>
        <bgColor indexed="64"/>
      </patternFill>
    </fill>
    <fill>
      <patternFill patternType="solid">
        <fgColor indexed="20"/>
        <bgColor indexed="64"/>
      </patternFill>
    </fill>
    <fill>
      <patternFill patternType="solid">
        <fgColor indexed="44"/>
        <bgColor indexed="64"/>
      </patternFill>
    </fill>
    <fill>
      <patternFill patternType="solid">
        <fgColor indexed="41"/>
        <bgColor indexed="64"/>
      </patternFill>
    </fill>
    <fill>
      <patternFill patternType="solid">
        <fgColor indexed="60"/>
        <bgColor indexed="64"/>
      </patternFill>
    </fill>
    <fill>
      <patternFill patternType="solid">
        <fgColor indexed="45"/>
        <bgColor indexed="64"/>
      </patternFill>
    </fill>
    <fill>
      <patternFill patternType="solid">
        <fgColor indexed="8"/>
        <bgColor indexed="64"/>
      </patternFill>
    </fill>
    <fill>
      <patternFill patternType="solid">
        <fgColor indexed="29"/>
        <bgColor indexed="26"/>
      </patternFill>
    </fill>
    <fill>
      <patternFill patternType="solid">
        <fgColor indexed="14"/>
        <bgColor indexed="64"/>
      </patternFill>
    </fill>
    <fill>
      <patternFill patternType="solid">
        <fgColor indexed="10"/>
        <bgColor indexed="18"/>
      </patternFill>
    </fill>
    <fill>
      <patternFill patternType="solid">
        <fgColor theme="9" tint="0.79998168889431442"/>
        <bgColor indexed="64"/>
      </patternFill>
    </fill>
    <fill>
      <patternFill patternType="solid">
        <fgColor theme="2" tint="0.59996337778862885"/>
        <bgColor indexed="64"/>
      </patternFill>
    </fill>
    <fill>
      <patternFill patternType="solid">
        <fgColor theme="2" tint="0.39994506668294322"/>
        <bgColor indexed="64"/>
      </patternFill>
    </fill>
    <fill>
      <patternFill patternType="solid">
        <fgColor theme="2" tint="0.59993285927915285"/>
        <bgColor indexed="64"/>
      </patternFill>
    </fill>
    <fill>
      <patternFill patternType="solid">
        <fgColor theme="8" tint="0.79995117038483843"/>
        <bgColor indexed="64"/>
      </patternFill>
    </fill>
    <fill>
      <patternFill patternType="solid">
        <fgColor theme="7" tint="0.79995117038483843"/>
        <bgColor indexed="64"/>
      </patternFill>
    </fill>
    <fill>
      <patternFill patternType="solid">
        <fgColor theme="8" tint="0.59993285927915285"/>
        <bgColor indexed="64"/>
      </patternFill>
    </fill>
    <fill>
      <patternFill patternType="solid">
        <fgColor theme="7" tint="0.59993285927915285"/>
        <bgColor indexed="64"/>
      </patternFill>
    </fill>
    <fill>
      <patternFill patternType="solid">
        <fgColor rgb="FFC6F9C1"/>
        <bgColor indexed="64"/>
      </patternFill>
    </fill>
    <fill>
      <patternFill patternType="solid">
        <fgColor rgb="FFABEDA5"/>
        <bgColor indexed="64"/>
      </patternFill>
    </fill>
    <fill>
      <patternFill patternType="solid">
        <fgColor rgb="FF94D88F"/>
        <bgColor indexed="64"/>
      </patternFill>
    </fill>
    <fill>
      <patternFill patternType="solid">
        <fgColor rgb="FFFFFDBF"/>
        <bgColor indexed="64"/>
      </patternFill>
    </fill>
    <fill>
      <patternFill patternType="solid">
        <fgColor rgb="FFFFFB8C"/>
        <bgColor indexed="64"/>
      </patternFill>
    </fill>
    <fill>
      <patternFill patternType="solid">
        <fgColor rgb="FFFFF843"/>
        <bgColor indexed="64"/>
      </patternFill>
    </fill>
    <fill>
      <patternFill patternType="solid">
        <fgColor rgb="FFFFC7CE"/>
        <bgColor indexed="64"/>
      </patternFill>
    </fill>
    <fill>
      <patternFill patternType="solid">
        <fgColor rgb="FFFF988C"/>
        <bgColor indexed="64"/>
      </patternFill>
    </fill>
    <fill>
      <patternFill patternType="solid">
        <fgColor rgb="FFFF6758"/>
        <bgColor indexed="64"/>
      </patternFill>
    </fill>
    <fill>
      <patternFill patternType="solid">
        <fgColor theme="5" tint="0.79995117038483843"/>
        <bgColor indexed="64"/>
      </patternFill>
    </fill>
    <fill>
      <patternFill patternType="solid">
        <fgColor theme="2"/>
        <bgColor indexed="64"/>
      </patternFill>
    </fill>
    <fill>
      <patternFill patternType="solid">
        <fgColor theme="2" tint="0.79995117038483843"/>
        <bgColor indexed="64"/>
      </patternFill>
    </fill>
    <fill>
      <patternFill patternType="solid">
        <fgColor rgb="FFF1F5FB"/>
        <bgColor indexed="64"/>
      </patternFill>
    </fill>
    <fill>
      <patternFill patternType="solid">
        <fgColor indexed="35"/>
        <bgColor indexed="64"/>
      </patternFill>
    </fill>
    <fill>
      <patternFill patternType="solid">
        <fgColor indexed="10"/>
        <bgColor indexed="64"/>
      </patternFill>
    </fill>
    <fill>
      <patternFill patternType="solid">
        <fgColor rgb="FFF2F2F2"/>
        <bgColor indexed="64"/>
      </patternFill>
    </fill>
    <fill>
      <patternFill patternType="solid">
        <fgColor indexed="53"/>
        <bgColor indexed="64"/>
      </patternFill>
    </fill>
    <fill>
      <patternFill patternType="lightUp">
        <fgColor indexed="22"/>
        <bgColor indexed="35"/>
      </patternFill>
    </fill>
    <fill>
      <patternFill patternType="solid">
        <fgColor rgb="FFFFEB9C"/>
        <bgColor indexed="64"/>
      </patternFill>
    </fill>
    <fill>
      <patternFill patternType="solid">
        <fgColor rgb="FFFFFFCC"/>
        <bgColor indexed="64"/>
      </patternFill>
    </fill>
    <fill>
      <patternFill patternType="solid">
        <fgColor indexed="61"/>
        <bgColor indexed="64"/>
      </patternFill>
    </fill>
    <fill>
      <patternFill patternType="solid">
        <fgColor indexed="48"/>
        <bgColor indexed="64"/>
      </patternFill>
    </fill>
    <fill>
      <patternFill patternType="solid">
        <fgColor rgb="FFE6E6E6"/>
        <bgColor indexed="64"/>
      </patternFill>
    </fill>
    <fill>
      <patternFill patternType="solid">
        <fgColor rgb="FFD7D7D7"/>
        <bgColor indexed="64"/>
      </patternFill>
    </fill>
    <fill>
      <patternFill patternType="solid">
        <fgColor rgb="FFF8F8F8"/>
        <bgColor indexed="64"/>
      </patternFill>
    </fill>
    <fill>
      <patternFill patternType="solid">
        <fgColor rgb="FFDBE5F1"/>
        <bgColor indexed="64"/>
      </patternFill>
    </fill>
    <fill>
      <patternFill patternType="solid">
        <fgColor indexed="25"/>
        <bgColor indexed="64"/>
      </patternFill>
    </fill>
    <fill>
      <patternFill patternType="solid">
        <fgColor rgb="FFB7CFE8"/>
        <bgColor indexed="64"/>
      </patternFill>
    </fill>
    <fill>
      <patternFill patternType="solid">
        <fgColor rgb="FFC3D6EB"/>
        <bgColor indexed="64"/>
      </patternFill>
    </fill>
    <fill>
      <patternFill patternType="solid">
        <fgColor rgb="FFDBE5F2"/>
        <bgColor indexed="64"/>
      </patternFill>
    </fill>
    <fill>
      <patternFill patternType="solid">
        <fgColor rgb="FFE9EFF7"/>
        <bgColor indexed="64"/>
      </patternFill>
    </fill>
    <fill>
      <patternFill patternType="solid">
        <fgColor rgb="FFEAEAEA"/>
        <bgColor indexed="64"/>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lightUp">
        <fgColor rgb="FFEC8CDC"/>
      </patternFill>
    </fill>
    <fill>
      <patternFill patternType="solid">
        <fgColor rgb="FF991D85"/>
        <bgColor indexed="64"/>
      </patternFill>
    </fill>
    <fill>
      <patternFill patternType="solid">
        <fgColor rgb="FFFFFFFF"/>
        <bgColor indexed="64"/>
      </patternFill>
    </fill>
    <fill>
      <patternFill patternType="solid">
        <fgColor theme="9" tint="0.79995117038483843"/>
        <bgColor indexed="64"/>
      </patternFill>
    </fill>
    <fill>
      <patternFill patternType="solid">
        <fgColor indexed="63"/>
        <bgColor indexed="64"/>
      </patternFill>
    </fill>
    <fill>
      <patternFill patternType="solid">
        <fgColor indexed="62"/>
        <bgColor indexed="64"/>
      </patternFill>
    </fill>
  </fills>
  <borders count="97">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
      <left/>
      <right/>
      <top style="thin">
        <color theme="0" tint="-0.14999847407452621"/>
      </top>
      <bottom style="thin">
        <color theme="0" tint="-0.14999847407452621"/>
      </bottom>
      <diagonal/>
    </border>
    <border>
      <left/>
      <right/>
      <top style="thin">
        <color theme="0" tint="-0.14999847407452621"/>
      </top>
      <bottom style="thin">
        <color indexed="64"/>
      </bottom>
      <diagonal/>
    </border>
    <border>
      <left/>
      <right/>
      <top style="thin">
        <color indexed="64"/>
      </top>
      <bottom style="thin">
        <color theme="0" tint="-0.14999847407452621"/>
      </bottom>
      <diagonal/>
    </border>
    <border>
      <left/>
      <right/>
      <top style="thin">
        <color theme="0" tint="-0.14999847407452621"/>
      </top>
      <bottom style="double">
        <color indexed="64"/>
      </bottom>
      <diagonal/>
    </border>
    <border>
      <left/>
      <right/>
      <top style="double">
        <color indexed="64"/>
      </top>
      <bottom/>
      <diagonal/>
    </border>
    <border>
      <left/>
      <right/>
      <top style="thin">
        <color theme="0" tint="-0.14999847407452621"/>
      </top>
      <bottom/>
      <diagonal/>
    </border>
    <border>
      <left/>
      <right/>
      <top style="thin">
        <color theme="0" tint="-0.14999847407452621"/>
      </top>
      <bottom style="thin">
        <color theme="0" tint="-0.14996795556505021"/>
      </bottom>
      <diagonal/>
    </border>
    <border>
      <left/>
      <right/>
      <top style="double">
        <color indexed="64"/>
      </top>
      <bottom style="thin">
        <color indexed="64"/>
      </bottom>
      <diagonal/>
    </border>
    <border>
      <left/>
      <right/>
      <top style="thin">
        <color theme="0" tint="-0.14996795556505021"/>
      </top>
      <bottom style="thin">
        <color theme="0" tint="-0.14999847407452621"/>
      </bottom>
      <diagonal/>
    </border>
    <border>
      <left/>
      <right/>
      <top/>
      <bottom style="thin">
        <color theme="0" tint="-0.14999847407452621"/>
      </bottom>
      <diagonal/>
    </border>
    <border>
      <left/>
      <right/>
      <top style="thin">
        <color theme="0" tint="-0.14996795556505021"/>
      </top>
      <bottom style="thin">
        <color theme="0" tint="-0.14993743705557422"/>
      </bottom>
      <diagonal/>
    </border>
    <border>
      <left/>
      <right/>
      <top/>
      <bottom style="thin">
        <color theme="0" tint="-0.14996795556505021"/>
      </bottom>
      <diagonal/>
    </border>
    <border>
      <left/>
      <right style="thin">
        <color theme="0"/>
      </right>
      <top/>
      <bottom/>
      <diagonal/>
    </border>
    <border>
      <left style="thin">
        <color theme="0"/>
      </left>
      <right style="thin">
        <color theme="0"/>
      </right>
      <top/>
      <bottom style="thin">
        <color indexed="64"/>
      </bottom>
      <diagonal/>
    </border>
    <border>
      <left/>
      <right style="thin">
        <color theme="0"/>
      </right>
      <top/>
      <bottom style="thin">
        <color indexed="64"/>
      </bottom>
      <diagonal/>
    </border>
    <border>
      <left/>
      <right/>
      <top style="thin">
        <color theme="0" tint="-0.14996795556505021"/>
      </top>
      <bottom style="double">
        <color indexed="64"/>
      </bottom>
      <diagonal/>
    </border>
    <border>
      <left style="thin">
        <color indexed="53"/>
      </left>
      <right style="thin">
        <color indexed="53"/>
      </right>
      <top style="thin">
        <color indexed="53"/>
      </top>
      <bottom style="thin">
        <color indexed="53"/>
      </bottom>
      <diagonal/>
    </border>
    <border>
      <left style="thin">
        <color indexed="39"/>
      </left>
      <right style="thin">
        <color indexed="39"/>
      </right>
      <top style="thin">
        <color indexed="39"/>
      </top>
      <bottom style="thin">
        <color indexed="39"/>
      </bottom>
      <diagonal/>
    </border>
    <border>
      <left style="thin">
        <color indexed="52"/>
      </left>
      <right style="thin">
        <color indexed="52"/>
      </right>
      <top style="thin">
        <color indexed="52"/>
      </top>
      <bottom style="thin">
        <color indexed="52"/>
      </bottom>
      <diagonal/>
    </border>
    <border>
      <left/>
      <right style="hair">
        <color indexed="64"/>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ck">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13"/>
      </left>
      <right style="thin">
        <color indexed="13"/>
      </right>
      <top style="thin">
        <color indexed="13"/>
      </top>
      <bottom style="thin">
        <color indexed="13"/>
      </bottom>
      <diagonal/>
    </border>
    <border>
      <left/>
      <right/>
      <top style="thin">
        <color indexed="60"/>
      </top>
      <bottom style="double">
        <color indexed="60"/>
      </bottom>
      <diagonal/>
    </border>
    <border>
      <left/>
      <right/>
      <top/>
      <bottom style="medium">
        <color indexed="55"/>
      </bottom>
      <diagonal/>
    </border>
    <border>
      <left style="thin">
        <color indexed="64"/>
      </left>
      <right/>
      <top style="thin">
        <color indexed="64"/>
      </top>
      <bottom/>
      <diagonal/>
    </border>
    <border>
      <left/>
      <right/>
      <top/>
      <bottom style="double">
        <color indexed="53"/>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0"/>
      </left>
      <right style="thin">
        <color indexed="60"/>
      </right>
      <top style="thin">
        <color indexed="60"/>
      </top>
      <bottom style="thin">
        <color indexed="60"/>
      </bottom>
      <diagonal/>
    </border>
    <border>
      <left style="thin">
        <color indexed="17"/>
      </left>
      <right style="thin">
        <color indexed="17"/>
      </right>
      <top style="thin">
        <color indexed="17"/>
      </top>
      <bottom style="thin">
        <color indexed="17"/>
      </bottom>
      <diagonal/>
    </border>
    <border>
      <left style="thin">
        <color indexed="9"/>
      </left>
      <right style="thin">
        <color indexed="9"/>
      </right>
      <top style="thin">
        <color indexed="9"/>
      </top>
      <bottom style="thin">
        <color indexed="9"/>
      </bottom>
      <diagonal/>
    </border>
    <border>
      <left style="thin">
        <color indexed="62"/>
      </left>
      <right style="thin">
        <color indexed="62"/>
      </right>
      <top style="thin">
        <color indexed="62"/>
      </top>
      <bottom style="thin">
        <color indexed="62"/>
      </bottom>
      <diagonal/>
    </border>
    <border>
      <left style="thin">
        <color indexed="48"/>
      </left>
      <right style="thin">
        <color indexed="48"/>
      </right>
      <top style="thin">
        <color indexed="48"/>
      </top>
      <bottom style="thin">
        <color indexed="48"/>
      </bottom>
      <diagonal/>
    </border>
    <border>
      <left style="thin">
        <color indexed="51"/>
      </left>
      <right style="medium">
        <color indexed="51"/>
      </right>
      <top style="medium">
        <color indexed="51"/>
      </top>
      <bottom style="thin">
        <color indexed="51"/>
      </bottom>
      <diagonal/>
    </border>
    <border>
      <left style="thin">
        <color indexed="18"/>
      </left>
      <right style="thin">
        <color indexed="18"/>
      </right>
      <top style="thin">
        <color indexed="18"/>
      </top>
      <bottom style="thin">
        <color indexed="18"/>
      </bottom>
      <diagonal/>
    </border>
    <border>
      <left style="thin">
        <color indexed="14"/>
      </left>
      <right style="thin">
        <color indexed="14"/>
      </right>
      <top style="thin">
        <color indexed="14"/>
      </top>
      <bottom style="thin">
        <color indexed="14"/>
      </bottom>
      <diagonal/>
    </border>
    <border>
      <left style="thin">
        <color indexed="55"/>
      </left>
      <right style="thin">
        <color indexed="55"/>
      </right>
      <top style="thin">
        <color indexed="55"/>
      </top>
      <bottom style="thin">
        <color indexed="55"/>
      </bottom>
      <diagonal/>
    </border>
    <border>
      <left/>
      <right/>
      <top/>
      <bottom style="thick">
        <color indexed="60"/>
      </bottom>
      <diagonal/>
    </border>
    <border>
      <left style="thin">
        <color indexed="51"/>
      </left>
      <right style="thin">
        <color indexed="51"/>
      </right>
      <top/>
      <bottom/>
      <diagonal/>
    </border>
    <border>
      <left/>
      <right/>
      <top/>
      <bottom style="medium">
        <color indexed="60"/>
      </bottom>
      <diagonal/>
    </border>
    <border>
      <left/>
      <right/>
      <top/>
      <bottom style="thin">
        <color indexed="60"/>
      </bottom>
      <diagonal/>
    </border>
    <border>
      <left/>
      <right/>
      <top/>
      <bottom style="double">
        <color indexed="52"/>
      </bottom>
      <diagonal/>
    </border>
    <border>
      <left style="double">
        <color indexed="16"/>
      </left>
      <right style="double">
        <color indexed="16"/>
      </right>
      <top style="double">
        <color indexed="16"/>
      </top>
      <bottom style="double">
        <color indexed="16"/>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2" tint="-0.49983214819788202"/>
      </left>
      <right style="thin">
        <color theme="2" tint="-0.49983214819788202"/>
      </right>
      <top style="thin">
        <color theme="2" tint="-0.49983214819788202"/>
      </top>
      <bottom style="thin">
        <color theme="2" tint="-0.49983214819788202"/>
      </bottom>
      <diagonal/>
    </border>
    <border>
      <left style="thin">
        <color theme="2"/>
      </left>
      <right style="thin">
        <color theme="2"/>
      </right>
      <top style="thin">
        <color theme="2"/>
      </top>
      <bottom style="thin">
        <color theme="2"/>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theme="3" tint="0.59993285927915285"/>
      </left>
      <right style="thin">
        <color theme="3" tint="0.59993285927915285"/>
      </right>
      <top style="thin">
        <color theme="3" tint="0.59993285927915285"/>
      </top>
      <bottom style="thin">
        <color theme="3" tint="0.59993285927915285"/>
      </bottom>
      <diagonal/>
    </border>
    <border>
      <left style="hair">
        <color rgb="FFC0C0C0"/>
      </left>
      <right style="hair">
        <color rgb="FFC0C0C0"/>
      </right>
      <top style="thin">
        <color rgb="FF808080"/>
      </top>
      <bottom style="thin">
        <color rgb="FF808080"/>
      </bottom>
      <diagonal/>
    </border>
    <border>
      <left style="thin">
        <color theme="3" tint="-0.24982451857051302"/>
      </left>
      <right style="thin">
        <color theme="3" tint="-0.24982451857051302"/>
      </right>
      <top style="thin">
        <color theme="3" tint="-0.24982451857051302"/>
      </top>
      <bottom style="thin">
        <color theme="3" tint="-0.24982451857051302"/>
      </bottom>
      <diagonal/>
    </border>
    <border>
      <left style="thin">
        <color rgb="FF3F3F3F"/>
      </left>
      <right style="thin">
        <color rgb="FF3F3F3F"/>
      </right>
      <top style="thin">
        <color rgb="FF3F3F3F"/>
      </top>
      <bottom style="thin">
        <color rgb="FF3F3F3F"/>
      </bottom>
      <diagonal/>
    </border>
    <border>
      <left/>
      <right/>
      <top/>
      <bottom style="thick">
        <color indexed="49"/>
      </bottom>
      <diagonal/>
    </border>
    <border>
      <left/>
      <right/>
      <top/>
      <bottom style="thick">
        <color indexed="55"/>
      </bottom>
      <diagonal/>
    </border>
    <border>
      <left style="thin">
        <color indexed="63"/>
      </left>
      <right style="thin">
        <color indexed="63"/>
      </right>
      <top style="thin">
        <color auto="1"/>
      </top>
      <bottom style="thin">
        <color indexed="63"/>
      </bottom>
      <diagonal/>
    </border>
    <border>
      <left style="thin">
        <color auto="1"/>
      </left>
      <right style="thin">
        <color auto="1"/>
      </right>
      <top style="thin">
        <color auto="1"/>
      </top>
      <bottom style="thin">
        <color auto="1"/>
      </bottom>
      <diagonal/>
    </border>
    <border>
      <left/>
      <right/>
      <top style="thin">
        <color indexed="49"/>
      </top>
      <bottom style="double">
        <color indexed="49"/>
      </bottom>
      <diagonal/>
    </border>
    <border>
      <left style="thin">
        <color rgb="FFB2B2B2"/>
      </left>
      <right style="thin">
        <color rgb="FFB2B2B2"/>
      </right>
      <top style="thin">
        <color rgb="FFB2B2B2"/>
      </top>
      <bottom style="thin">
        <color rgb="FFB2B2B2"/>
      </bottom>
      <diagonal/>
    </border>
    <border>
      <left style="thin">
        <color rgb="FF991D85"/>
      </left>
      <right style="thin">
        <color rgb="FF991D85"/>
      </right>
      <top style="thin">
        <color rgb="FF991D85"/>
      </top>
      <bottom style="thin">
        <color rgb="FF991D85"/>
      </bottom>
      <diagonal/>
    </border>
    <border>
      <left/>
      <right/>
      <top style="thin">
        <color indexed="48"/>
      </top>
      <bottom style="double">
        <color indexed="48"/>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medium">
        <color rgb="FFFF0000"/>
      </left>
      <right style="medium">
        <color rgb="FFFF0000"/>
      </right>
      <top style="medium">
        <color rgb="FFFF0000"/>
      </top>
      <bottom style="medium">
        <color rgb="FFFF0000"/>
      </bottom>
      <diagonal/>
    </border>
    <border>
      <left style="thin">
        <color rgb="FFFFFFFF"/>
      </left>
      <right/>
      <top/>
      <bottom style="thin">
        <color rgb="FFFFFFFF"/>
      </bottom>
      <diagonal/>
    </border>
    <border>
      <left style="thin">
        <color rgb="FF991D85"/>
      </left>
      <right/>
      <top style="thin">
        <color rgb="FF991D85"/>
      </top>
      <bottom style="thin">
        <color rgb="FF991D85"/>
      </bottom>
      <diagonal/>
    </border>
    <border>
      <left style="thin">
        <color rgb="FF991D85"/>
      </left>
      <right style="medium">
        <color rgb="FF991D85"/>
      </right>
      <top style="medium">
        <color rgb="FF991D85"/>
      </top>
      <bottom style="thin">
        <color rgb="FF991D85"/>
      </bottom>
      <diagonal/>
    </border>
    <border>
      <left style="thin">
        <color rgb="FF991D85"/>
      </left>
      <right/>
      <top style="thin">
        <color rgb="FF991D85"/>
      </top>
      <bottom/>
      <diagonal/>
    </border>
  </borders>
  <cellStyleXfs count="1836">
    <xf numFmtId="0" fontId="0" fillId="0" borderId="0"/>
    <xf numFmtId="9" fontId="8" fillId="0" borderId="0" applyFont="0" applyFill="0" applyBorder="0" applyAlignment="0" applyProtection="0"/>
    <xf numFmtId="0" fontId="16" fillId="0" borderId="0" applyNumberFormat="0" applyFill="0" applyBorder="0" applyAlignment="0" applyProtection="0"/>
    <xf numFmtId="165" fontId="8" fillId="0" borderId="0" applyFont="0" applyFill="0" applyBorder="0" applyAlignment="0" applyProtection="0"/>
    <xf numFmtId="0" fontId="31" fillId="5" borderId="22" applyNumberFormat="0" applyProtection="0">
      <alignment horizontal="left" vertical="center" indent="1"/>
    </xf>
    <xf numFmtId="0" fontId="32" fillId="6" borderId="22" applyNumberFormat="0" applyProtection="0">
      <alignment horizontal="left" vertical="center" indent="1"/>
    </xf>
    <xf numFmtId="0" fontId="33" fillId="4" borderId="0"/>
    <xf numFmtId="0" fontId="34" fillId="7" borderId="0"/>
    <xf numFmtId="0" fontId="59" fillId="8" borderId="0"/>
    <xf numFmtId="4" fontId="34" fillId="9" borderId="0"/>
    <xf numFmtId="0" fontId="61" fillId="10" borderId="0"/>
    <xf numFmtId="0" fontId="34" fillId="7" borderId="0"/>
    <xf numFmtId="172" fontId="62" fillId="0" borderId="0"/>
    <xf numFmtId="173" fontId="62" fillId="0" borderId="0"/>
    <xf numFmtId="174" fontId="62" fillId="0" borderId="0"/>
    <xf numFmtId="0" fontId="106" fillId="11" borderId="0" applyNumberFormat="0" applyBorder="0" applyAlignment="0" applyProtection="0"/>
    <xf numFmtId="0" fontId="106" fillId="12" borderId="0" applyNumberFormat="0" applyBorder="0" applyAlignment="0" applyProtection="0"/>
    <xf numFmtId="0" fontId="106" fillId="13" borderId="0" applyNumberFormat="0" applyBorder="0" applyAlignment="0" applyProtection="0"/>
    <xf numFmtId="0" fontId="106" fillId="7" borderId="0" applyNumberFormat="0" applyBorder="0" applyAlignment="0" applyProtection="0"/>
    <xf numFmtId="0" fontId="106" fillId="14" borderId="0" applyNumberFormat="0" applyBorder="0" applyAlignment="0" applyProtection="0"/>
    <xf numFmtId="0" fontId="106" fillId="103"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175" fontId="62" fillId="0" borderId="0"/>
    <xf numFmtId="176" fontId="34" fillId="0" borderId="0"/>
    <xf numFmtId="176" fontId="34" fillId="0" borderId="0"/>
    <xf numFmtId="0" fontId="106" fillId="25" borderId="0" applyNumberFormat="0" applyBorder="0" applyAlignment="0" applyProtection="0"/>
    <xf numFmtId="0" fontId="106" fillId="5" borderId="0" applyNumberFormat="0" applyBorder="0" applyAlignment="0" applyProtection="0"/>
    <xf numFmtId="0" fontId="106" fillId="26" borderId="0" applyNumberFormat="0" applyBorder="0" applyAlignment="0" applyProtection="0"/>
    <xf numFmtId="0" fontId="106" fillId="8" borderId="0" applyNumberFormat="0" applyBorder="0" applyAlignment="0" applyProtection="0"/>
    <xf numFmtId="0" fontId="106" fillId="27" borderId="0" applyNumberFormat="0" applyBorder="0" applyAlignment="0" applyProtection="0"/>
    <xf numFmtId="0" fontId="106" fillId="28" borderId="0" applyNumberFormat="0" applyBorder="0" applyAlignment="0" applyProtection="0"/>
    <xf numFmtId="0" fontId="37" fillId="29" borderId="0" applyNumberFormat="0" applyBorder="0" applyAlignment="0" applyProtection="0"/>
    <xf numFmtId="0" fontId="37" fillId="16"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37" fillId="29"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7" fillId="21" borderId="0" applyNumberFormat="0" applyBorder="0" applyAlignment="0" applyProtection="0"/>
    <xf numFmtId="0" fontId="37" fillId="34" borderId="0" applyNumberFormat="0" applyBorder="0" applyAlignment="0" applyProtection="0"/>
    <xf numFmtId="0" fontId="37" fillId="31" borderId="0" applyNumberFormat="0" applyBorder="0" applyAlignment="0" applyProtection="0"/>
    <xf numFmtId="0" fontId="37" fillId="33" borderId="0" applyNumberFormat="0" applyBorder="0" applyAlignment="0" applyProtection="0"/>
    <xf numFmtId="0" fontId="37" fillId="35" borderId="0" applyNumberFormat="0" applyBorder="0" applyAlignment="0" applyProtection="0"/>
    <xf numFmtId="177" fontId="34" fillId="0" borderId="0"/>
    <xf numFmtId="177" fontId="34" fillId="0" borderId="0"/>
    <xf numFmtId="0" fontId="107" fillId="36" borderId="0" applyNumberFormat="0" applyBorder="0" applyAlignment="0" applyProtection="0"/>
    <xf numFmtId="0" fontId="39" fillId="37" borderId="0" applyNumberFormat="0" applyBorder="0" applyAlignment="0" applyProtection="0"/>
    <xf numFmtId="0" fontId="107" fillId="38" borderId="0" applyNumberFormat="0" applyBorder="0" applyAlignment="0" applyProtection="0"/>
    <xf numFmtId="0" fontId="107"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36" fillId="29" borderId="0" applyNumberFormat="0" applyBorder="0" applyAlignment="0" applyProtection="0"/>
    <xf numFmtId="0" fontId="36" fillId="16"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36" fillId="42"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6" fillId="43" borderId="0" applyNumberFormat="0" applyBorder="0" applyAlignment="0" applyProtection="0"/>
    <xf numFmtId="0" fontId="36" fillId="44" borderId="0" applyNumberFormat="0" applyBorder="0" applyAlignment="0" applyProtection="0"/>
    <xf numFmtId="0" fontId="36" fillId="31" borderId="0" applyNumberFormat="0" applyBorder="0" applyAlignment="0" applyProtection="0"/>
    <xf numFmtId="0" fontId="36" fillId="33" borderId="0" applyNumberFormat="0" applyBorder="0" applyAlignment="0" applyProtection="0"/>
    <xf numFmtId="0" fontId="36" fillId="35" borderId="0" applyNumberFormat="0" applyBorder="0" applyAlignment="0" applyProtection="0"/>
    <xf numFmtId="0" fontId="36" fillId="42" borderId="0" applyNumberFormat="0" applyBorder="0" applyAlignment="0" applyProtection="0"/>
    <xf numFmtId="0" fontId="37" fillId="45" borderId="0" applyNumberFormat="0" applyBorder="0" applyAlignment="0" applyProtection="0"/>
    <xf numFmtId="0" fontId="37" fillId="46" borderId="0" applyNumberFormat="0" applyBorder="0" applyAlignment="0" applyProtection="0"/>
    <xf numFmtId="0" fontId="36" fillId="47" borderId="0" applyNumberFormat="0" applyBorder="0" applyAlignment="0" applyProtection="0"/>
    <xf numFmtId="0" fontId="36" fillId="48" borderId="0" applyNumberFormat="0" applyBorder="0" applyAlignment="0" applyProtection="0"/>
    <xf numFmtId="0" fontId="37" fillId="49" borderId="0" applyNumberFormat="0" applyBorder="0" applyAlignment="0" applyProtection="0"/>
    <xf numFmtId="0" fontId="37" fillId="50" borderId="0" applyNumberFormat="0" applyBorder="0" applyAlignment="0" applyProtection="0"/>
    <xf numFmtId="0" fontId="36" fillId="51" borderId="0" applyNumberFormat="0" applyBorder="0" applyAlignment="0" applyProtection="0"/>
    <xf numFmtId="0" fontId="36" fillId="30" borderId="0" applyNumberFormat="0" applyBorder="0" applyAlignment="0" applyProtection="0"/>
    <xf numFmtId="0" fontId="37" fillId="52" borderId="0" applyNumberFormat="0" applyBorder="0" applyAlignment="0" applyProtection="0"/>
    <xf numFmtId="0" fontId="37" fillId="53" borderId="0" applyNumberFormat="0" applyBorder="0" applyAlignment="0" applyProtection="0"/>
    <xf numFmtId="0" fontId="37" fillId="54" borderId="0" applyNumberFormat="0" applyBorder="0" applyAlignment="0" applyProtection="0"/>
    <xf numFmtId="0" fontId="36" fillId="55" borderId="0" applyNumberFormat="0" applyBorder="0" applyAlignment="0" applyProtection="0"/>
    <xf numFmtId="0" fontId="37" fillId="56" borderId="0" applyNumberFormat="0" applyBorder="0" applyAlignment="0" applyProtection="0"/>
    <xf numFmtId="0" fontId="37" fillId="57" borderId="0" applyNumberFormat="0" applyBorder="0" applyAlignment="0" applyProtection="0"/>
    <xf numFmtId="0" fontId="37" fillId="58" borderId="0" applyNumberFormat="0" applyBorder="0" applyAlignment="0" applyProtection="0"/>
    <xf numFmtId="0" fontId="36" fillId="42" borderId="0" applyNumberFormat="0" applyBorder="0" applyAlignment="0" applyProtection="0"/>
    <xf numFmtId="0" fontId="37" fillId="59" borderId="0" applyNumberFormat="0" applyBorder="0" applyAlignment="0" applyProtection="0"/>
    <xf numFmtId="0" fontId="37" fillId="60" borderId="0" applyNumberFormat="0" applyBorder="0" applyAlignment="0" applyProtection="0"/>
    <xf numFmtId="0" fontId="37" fillId="61" borderId="0" applyNumberFormat="0" applyBorder="0" applyAlignment="0" applyProtection="0"/>
    <xf numFmtId="0" fontId="36" fillId="24" borderId="0" applyNumberFormat="0" applyBorder="0" applyAlignment="0" applyProtection="0"/>
    <xf numFmtId="0" fontId="37" fillId="62" borderId="0" applyNumberFormat="0" applyBorder="0" applyAlignment="0" applyProtection="0"/>
    <xf numFmtId="0" fontId="37" fillId="63" borderId="0" applyNumberFormat="0" applyBorder="0" applyAlignment="0" applyProtection="0"/>
    <xf numFmtId="0" fontId="37" fillId="64" borderId="0" applyNumberFormat="0" applyBorder="0" applyAlignment="0" applyProtection="0"/>
    <xf numFmtId="0" fontId="36" fillId="65"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8" borderId="0" applyNumberFormat="0" applyBorder="0" applyAlignment="0" applyProtection="0"/>
    <xf numFmtId="0" fontId="37" fillId="69" borderId="0" applyNumberFormat="0" applyBorder="0" applyAlignment="0" applyProtection="0"/>
    <xf numFmtId="0" fontId="37" fillId="70" borderId="0" applyNumberFormat="0" applyBorder="0" applyAlignment="0" applyProtection="0"/>
    <xf numFmtId="178" fontId="34" fillId="13" borderId="0" applyAlignment="0" applyProtection="0"/>
    <xf numFmtId="0" fontId="53" fillId="71" borderId="23" applyNumberFormat="0" applyAlignment="0" applyProtection="0"/>
    <xf numFmtId="0" fontId="63" fillId="22" borderId="0" applyNumberFormat="0" applyBorder="0" applyAlignment="0" applyProtection="0"/>
    <xf numFmtId="0" fontId="50" fillId="72" borderId="24" applyNumberFormat="0" applyAlignment="0" applyProtection="0"/>
    <xf numFmtId="37" fontId="64" fillId="0" borderId="0">
      <alignment horizontal="right"/>
    </xf>
    <xf numFmtId="179" fontId="65" fillId="0" borderId="0">
      <alignment vertical="top"/>
    </xf>
    <xf numFmtId="180" fontId="66" fillId="0" borderId="25"/>
    <xf numFmtId="181" fontId="67" fillId="0" borderId="26"/>
    <xf numFmtId="0" fontId="68" fillId="18" borderId="27" applyNumberFormat="0" applyAlignment="0" applyProtection="0"/>
    <xf numFmtId="0" fontId="69" fillId="73" borderId="28" applyNumberFormat="0" applyAlignment="0" applyProtection="0"/>
    <xf numFmtId="182" fontId="70" fillId="0" borderId="29" applyBorder="0">
      <alignment horizontal="center" vertical="center"/>
    </xf>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183" fontId="34" fillId="0" borderId="0"/>
    <xf numFmtId="3" fontId="34" fillId="0" borderId="0" applyFont="0" applyFill="0" applyBorder="0" applyAlignment="0" applyProtection="0">
      <protection locked="0"/>
    </xf>
    <xf numFmtId="3" fontId="34" fillId="0" borderId="0" applyFont="0" applyFill="0" applyBorder="0" applyAlignment="0" applyProtection="0">
      <protection locked="0"/>
    </xf>
    <xf numFmtId="5" fontId="34" fillId="0" borderId="0" applyFont="0" applyFill="0" applyBorder="0" applyAlignment="0" applyProtection="0">
      <protection locked="0"/>
    </xf>
    <xf numFmtId="5" fontId="34" fillId="0" borderId="0" applyFont="0" applyFill="0" applyBorder="0" applyAlignment="0" applyProtection="0">
      <protection locked="0"/>
    </xf>
    <xf numFmtId="181" fontId="71" fillId="0" borderId="26">
      <protection locked="0"/>
    </xf>
    <xf numFmtId="0" fontId="34" fillId="0" borderId="0" applyFont="0" applyFill="0" applyBorder="0" applyAlignment="0" applyProtection="0">
      <protection locked="0"/>
    </xf>
    <xf numFmtId="0" fontId="34" fillId="0" borderId="0" applyFont="0" applyFill="0" applyBorder="0" applyAlignment="0" applyProtection="0">
      <protection locked="0"/>
    </xf>
    <xf numFmtId="14" fontId="2" fillId="0" borderId="0">
      <alignment vertical="center"/>
    </xf>
    <xf numFmtId="184" fontId="2" fillId="0" borderId="0">
      <alignment vertical="center"/>
    </xf>
    <xf numFmtId="185" fontId="2" fillId="0" borderId="0">
      <alignment vertical="center"/>
    </xf>
    <xf numFmtId="186" fontId="2" fillId="0" borderId="0">
      <alignment vertical="center"/>
    </xf>
    <xf numFmtId="169" fontId="34" fillId="0" borderId="0" applyFont="0" applyFill="0" applyBorder="0" applyAlignment="0" applyProtection="0"/>
    <xf numFmtId="37" fontId="72" fillId="0" borderId="30"/>
    <xf numFmtId="187" fontId="34" fillId="0" borderId="0" applyFont="0" applyFill="0" applyBorder="0" applyProtection="0">
      <alignment horizontal="right"/>
    </xf>
    <xf numFmtId="187" fontId="34" fillId="0" borderId="0" applyFont="0" applyFill="0" applyBorder="0" applyProtection="0">
      <alignment horizontal="right"/>
    </xf>
    <xf numFmtId="181" fontId="73" fillId="0" borderId="31" applyProtection="0">
      <protection locked="0"/>
    </xf>
    <xf numFmtId="0" fontId="37" fillId="74" borderId="32" applyNumberFormat="0" applyAlignment="0" applyProtection="0"/>
    <xf numFmtId="0" fontId="38" fillId="75" borderId="0" applyNumberFormat="0" applyBorder="0" applyAlignment="0" applyProtection="0"/>
    <xf numFmtId="0" fontId="38" fillId="76" borderId="0" applyNumberFormat="0" applyBorder="0" applyAlignment="0" applyProtection="0"/>
    <xf numFmtId="0" fontId="38" fillId="77" borderId="0" applyNumberFormat="0" applyBorder="0" applyAlignment="0" applyProtection="0"/>
    <xf numFmtId="9" fontId="74" fillId="0" borderId="31" applyNumberFormat="0" applyBorder="0" applyAlignment="0">
      <protection locked="0"/>
    </xf>
    <xf numFmtId="0" fontId="38" fillId="0" borderId="33" applyNumberFormat="0" applyFill="0" applyAlignment="0" applyProtection="0"/>
    <xf numFmtId="0" fontId="57" fillId="0" borderId="0" applyNumberForma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0" fontId="75" fillId="0" borderId="0" applyNumberFormat="0" applyFill="0" applyBorder="0" applyAlignment="0" applyProtection="0"/>
    <xf numFmtId="2" fontId="34" fillId="0" borderId="0" applyFont="0" applyFill="0" applyBorder="0" applyAlignment="0" applyProtection="0">
      <protection locked="0"/>
    </xf>
    <xf numFmtId="2" fontId="34" fillId="0" borderId="0" applyFont="0" applyFill="0" applyBorder="0" applyAlignment="0" applyProtection="0">
      <protection locked="0"/>
    </xf>
    <xf numFmtId="0" fontId="76" fillId="0" borderId="0" applyNumberFormat="0" applyFill="0" applyBorder="0" applyAlignment="0" applyProtection="0">
      <alignment vertical="top"/>
      <protection locked="0"/>
    </xf>
    <xf numFmtId="0" fontId="77" fillId="78" borderId="0" applyNumberFormat="0" applyBorder="0" applyAlignment="0" applyProtection="0"/>
    <xf numFmtId="0" fontId="37" fillId="79" borderId="0" applyNumberFormat="0" applyBorder="0" applyAlignment="0" applyProtection="0"/>
    <xf numFmtId="178" fontId="78" fillId="0" borderId="0"/>
    <xf numFmtId="178" fontId="79" fillId="0" borderId="0">
      <alignment horizontal="left"/>
    </xf>
    <xf numFmtId="0" fontId="78" fillId="0" borderId="0"/>
    <xf numFmtId="0" fontId="80" fillId="0" borderId="0" applyNumberFormat="0" applyFill="0" applyBorder="0" applyAlignment="0" applyProtection="0">
      <protection locked="0"/>
    </xf>
    <xf numFmtId="0" fontId="60" fillId="0" borderId="0" applyNumberFormat="0" applyFill="0" applyBorder="0" applyAlignment="0" applyProtection="0">
      <protection locked="0"/>
    </xf>
    <xf numFmtId="0" fontId="60" fillId="0" borderId="0" applyNumberFormat="0" applyFill="0" applyBorder="0" applyAlignment="0" applyProtection="0">
      <protection locked="0"/>
    </xf>
    <xf numFmtId="0" fontId="81" fillId="0" borderId="34" applyNumberFormat="0" applyFill="0" applyAlignment="0" applyProtection="0"/>
    <xf numFmtId="0" fontId="81" fillId="0" borderId="0" applyNumberFormat="0" applyFill="0" applyBorder="0" applyAlignment="0" applyProtection="0"/>
    <xf numFmtId="0" fontId="82" fillId="32" borderId="27" applyNumberFormat="0" applyAlignment="0" applyProtection="0"/>
    <xf numFmtId="0" fontId="32" fillId="7" borderId="35"/>
    <xf numFmtId="178" fontId="83" fillId="13" borderId="0"/>
    <xf numFmtId="178" fontId="84" fillId="0" borderId="0"/>
    <xf numFmtId="168" fontId="34" fillId="0" borderId="0" applyFont="0" applyFill="0" applyBorder="0" applyAlignment="0" applyProtection="0"/>
    <xf numFmtId="188" fontId="34"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37" fontId="84" fillId="0" borderId="1"/>
    <xf numFmtId="0" fontId="51" fillId="0" borderId="0" applyNumberFormat="0" applyFill="0" applyBorder="0" applyAlignment="0" applyProtection="0">
      <alignment vertical="top"/>
      <protection locked="0"/>
    </xf>
    <xf numFmtId="0" fontId="16" fillId="0" borderId="0" applyNumberFormat="0" applyFill="0" applyBorder="0" applyAlignment="0" applyProtection="0"/>
    <xf numFmtId="0" fontId="85" fillId="0" borderId="36" applyNumberFormat="0" applyFill="0" applyAlignment="0" applyProtection="0"/>
    <xf numFmtId="189" fontId="86" fillId="0" borderId="0" applyFont="0" applyFill="0" applyBorder="0" applyAlignment="0" applyProtection="0"/>
    <xf numFmtId="190" fontId="86" fillId="0" borderId="0" applyFont="0" applyFill="0" applyBorder="0" applyAlignment="0" applyProtection="0"/>
    <xf numFmtId="0" fontId="52" fillId="80" borderId="0" applyNumberFormat="0" applyBorder="0" applyAlignment="0" applyProtection="0"/>
    <xf numFmtId="191" fontId="87" fillId="0" borderId="0"/>
    <xf numFmtId="2" fontId="88" fillId="0" borderId="37" applyBorder="0"/>
    <xf numFmtId="0" fontId="34" fillId="17" borderId="27" applyNumberFormat="0" applyFont="0" applyAlignment="0" applyProtection="0"/>
    <xf numFmtId="0" fontId="34" fillId="17" borderId="27" applyNumberFormat="0" applyFont="0" applyAlignment="0" applyProtection="0"/>
    <xf numFmtId="0" fontId="35" fillId="81" borderId="37" applyNumberFormat="0" applyAlignment="0" applyProtection="0"/>
    <xf numFmtId="0" fontId="35" fillId="81" borderId="37" applyNumberFormat="0" applyAlignment="0" applyProtection="0"/>
    <xf numFmtId="0" fontId="34" fillId="17" borderId="38" applyNumberFormat="0" applyFont="0" applyAlignment="0" applyProtection="0"/>
    <xf numFmtId="0" fontId="35" fillId="81" borderId="37" applyNumberFormat="0" applyAlignment="0" applyProtection="0"/>
    <xf numFmtId="0" fontId="35" fillId="81" borderId="37" applyNumberFormat="0" applyAlignment="0" applyProtection="0"/>
    <xf numFmtId="0" fontId="89" fillId="18" borderId="39" applyNumberFormat="0" applyAlignment="0" applyProtection="0"/>
    <xf numFmtId="9" fontId="34" fillId="0" borderId="0" applyFont="0" applyFill="0" applyBorder="0" applyAlignment="0" applyProtection="0"/>
    <xf numFmtId="9" fontId="5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90" fillId="0" borderId="29" applyNumberFormat="0" applyBorder="0" applyAlignment="0"/>
    <xf numFmtId="192" fontId="34" fillId="0" borderId="0" applyFont="0" applyFill="0" applyBorder="0" applyAlignment="0" applyProtection="0"/>
    <xf numFmtId="192" fontId="34" fillId="0" borderId="0" applyFont="0" applyFill="0" applyBorder="0" applyAlignment="0" applyProtection="0"/>
    <xf numFmtId="0" fontId="34" fillId="0" borderId="40" applyNumberFormat="0" applyFont="0" applyFill="0" applyAlignment="0" applyProtection="0"/>
    <xf numFmtId="0" fontId="34" fillId="0" borderId="40" applyNumberFormat="0" applyFont="0" applyFill="0" applyAlignment="0" applyProtection="0"/>
    <xf numFmtId="0" fontId="34" fillId="0" borderId="41" applyNumberFormat="0" applyFont="0" applyFill="0" applyAlignment="0" applyProtection="0"/>
    <xf numFmtId="0" fontId="34" fillId="0" borderId="41" applyNumberFormat="0" applyFont="0" applyFill="0" applyAlignment="0" applyProtection="0"/>
    <xf numFmtId="0" fontId="34" fillId="0" borderId="42" applyNumberFormat="0" applyFont="0" applyFill="0" applyAlignment="0" applyProtection="0"/>
    <xf numFmtId="0" fontId="34" fillId="0" borderId="42" applyNumberFormat="0" applyFont="0" applyFill="0" applyAlignment="0" applyProtection="0"/>
    <xf numFmtId="0" fontId="34" fillId="0" borderId="43" applyNumberFormat="0" applyFont="0" applyFill="0" applyAlignment="0" applyProtection="0"/>
    <xf numFmtId="0" fontId="34" fillId="0" borderId="43" applyNumberFormat="0" applyFont="0" applyFill="0" applyAlignment="0" applyProtection="0"/>
    <xf numFmtId="0" fontId="34" fillId="0" borderId="37" applyNumberFormat="0" applyFont="0" applyFill="0" applyAlignment="0" applyProtection="0"/>
    <xf numFmtId="0" fontId="34" fillId="0" borderId="37" applyNumberFormat="0" applyFont="0" applyFill="0" applyAlignment="0" applyProtection="0"/>
    <xf numFmtId="0" fontId="34" fillId="23" borderId="0" applyNumberFormat="0" applyFont="0" applyBorder="0" applyAlignment="0" applyProtection="0"/>
    <xf numFmtId="0" fontId="34" fillId="23" borderId="0" applyNumberFormat="0" applyFont="0" applyBorder="0" applyAlignment="0" applyProtection="0"/>
    <xf numFmtId="0" fontId="34" fillId="0" borderId="44" applyNumberFormat="0" applyFont="0" applyFill="0" applyAlignment="0" applyProtection="0"/>
    <xf numFmtId="0" fontId="34" fillId="0" borderId="44" applyNumberFormat="0" applyFont="0" applyFill="0" applyAlignment="0" applyProtection="0"/>
    <xf numFmtId="0" fontId="34" fillId="0" borderId="45" applyNumberFormat="0" applyFont="0" applyFill="0" applyAlignment="0" applyProtection="0"/>
    <xf numFmtId="0" fontId="34" fillId="0" borderId="45" applyNumberFormat="0" applyFont="0" applyFill="0" applyAlignment="0" applyProtection="0"/>
    <xf numFmtId="46" fontId="34" fillId="0" borderId="0" applyFont="0" applyFill="0" applyBorder="0" applyAlignment="0" applyProtection="0"/>
    <xf numFmtId="46" fontId="34" fillId="0" borderId="0" applyFont="0" applyFill="0" applyBorder="0" applyAlignment="0" applyProtection="0"/>
    <xf numFmtId="0" fontId="39" fillId="0" borderId="0" applyNumberFormat="0" applyFill="0" applyBorder="0" applyAlignment="0" applyProtection="0"/>
    <xf numFmtId="0" fontId="34" fillId="0" borderId="46" applyNumberFormat="0" applyFont="0" applyFill="0" applyAlignment="0" applyProtection="0"/>
    <xf numFmtId="0" fontId="34" fillId="0" borderId="46" applyNumberFormat="0" applyFont="0" applyFill="0" applyAlignment="0" applyProtection="0"/>
    <xf numFmtId="0" fontId="34" fillId="0" borderId="47" applyNumberFormat="0" applyFont="0" applyFill="0" applyAlignment="0" applyProtection="0"/>
    <xf numFmtId="0" fontId="34" fillId="0" borderId="47" applyNumberFormat="0" applyFont="0" applyFill="0" applyAlignment="0" applyProtection="0"/>
    <xf numFmtId="0" fontId="34" fillId="0" borderId="38" applyNumberFormat="0" applyFont="0" applyFill="0" applyAlignment="0" applyProtection="0"/>
    <xf numFmtId="0" fontId="34" fillId="0" borderId="38" applyNumberFormat="0" applyFont="0" applyFill="0" applyAlignment="0" applyProtection="0"/>
    <xf numFmtId="0" fontId="34" fillId="0" borderId="48" applyNumberFormat="0" applyFont="0" applyFill="0" applyAlignment="0" applyProtection="0"/>
    <xf numFmtId="0" fontId="34" fillId="0" borderId="48" applyNumberFormat="0" applyFont="0" applyFill="0" applyAlignment="0" applyProtection="0"/>
    <xf numFmtId="0" fontId="34" fillId="0" borderId="38" applyNumberFormat="0" applyFont="0" applyFill="0" applyAlignment="0" applyProtection="0"/>
    <xf numFmtId="0" fontId="34" fillId="0" borderId="38" applyNumberFormat="0" applyFont="0" applyFill="0" applyAlignment="0" applyProtection="0"/>
    <xf numFmtId="0" fontId="34" fillId="0" borderId="0" applyNumberFormat="0" applyFont="0" applyFill="0" applyBorder="0" applyProtection="0">
      <alignment horizontal="center"/>
    </xf>
    <xf numFmtId="0" fontId="34" fillId="0" borderId="0" applyNumberFormat="0" applyFont="0" applyFill="0" applyBorder="0" applyProtection="0">
      <alignment horizontal="center"/>
    </xf>
    <xf numFmtId="0" fontId="91" fillId="0" borderId="0" applyNumberFormat="0" applyFill="0" applyBorder="0" applyAlignment="0" applyProtection="0"/>
    <xf numFmtId="0" fontId="61" fillId="0" borderId="0" applyNumberFormat="0" applyFill="0" applyBorder="0" applyAlignment="0" applyProtection="0"/>
    <xf numFmtId="0" fontId="92" fillId="0" borderId="0" applyNumberFormat="0" applyFill="0" applyBorder="0" applyProtection="0">
      <alignment horizontal="left"/>
    </xf>
    <xf numFmtId="0" fontId="34" fillId="23" borderId="0" applyNumberFormat="0" applyFont="0" applyBorder="0" applyAlignment="0" applyProtection="0"/>
    <xf numFmtId="0" fontId="34" fillId="23" borderId="0" applyNumberFormat="0" applyFont="0" applyBorder="0" applyAlignment="0" applyProtection="0"/>
    <xf numFmtId="0" fontId="93" fillId="0" borderId="0" applyNumberFormat="0" applyFill="0" applyBorder="0" applyAlignment="0" applyProtection="0"/>
    <xf numFmtId="0" fontId="39" fillId="0" borderId="0" applyNumberFormat="0" applyFill="0" applyBorder="0" applyAlignment="0" applyProtection="0"/>
    <xf numFmtId="0" fontId="34" fillId="0" borderId="49" applyNumberFormat="0" applyFont="0" applyFill="0" applyAlignment="0" applyProtection="0"/>
    <xf numFmtId="0" fontId="34" fillId="0" borderId="49" applyNumberFormat="0" applyFont="0" applyFill="0" applyAlignment="0" applyProtection="0"/>
    <xf numFmtId="0" fontId="34" fillId="0" borderId="50" applyNumberFormat="0" applyFont="0" applyFill="0" applyAlignment="0" applyProtection="0"/>
    <xf numFmtId="0" fontId="34" fillId="0" borderId="50" applyNumberFormat="0" applyFont="0" applyFill="0" applyAlignment="0" applyProtection="0"/>
    <xf numFmtId="193" fontId="34" fillId="0" borderId="0" applyFont="0" applyFill="0" applyBorder="0" applyAlignment="0" applyProtection="0"/>
    <xf numFmtId="193" fontId="34" fillId="0" borderId="0" applyFont="0" applyFill="0" applyBorder="0" applyAlignment="0" applyProtection="0"/>
    <xf numFmtId="0" fontId="34" fillId="0" borderId="51" applyNumberFormat="0" applyFont="0" applyFill="0" applyAlignment="0" applyProtection="0"/>
    <xf numFmtId="0" fontId="34" fillId="0" borderId="51" applyNumberFormat="0" applyFont="0" applyFill="0" applyAlignment="0" applyProtection="0"/>
    <xf numFmtId="0" fontId="34" fillId="0" borderId="52" applyNumberFormat="0" applyFont="0" applyFill="0" applyAlignment="0" applyProtection="0"/>
    <xf numFmtId="0" fontId="34" fillId="0" borderId="52" applyNumberFormat="0" applyFont="0" applyFill="0" applyAlignment="0" applyProtection="0"/>
    <xf numFmtId="0" fontId="34" fillId="0" borderId="53" applyNumberFormat="0" applyFont="0" applyFill="0" applyAlignment="0" applyProtection="0"/>
    <xf numFmtId="0" fontId="34" fillId="0" borderId="53" applyNumberFormat="0" applyFont="0" applyFill="0" applyAlignment="0" applyProtection="0"/>
    <xf numFmtId="0" fontId="34" fillId="0" borderId="54" applyNumberFormat="0" applyFont="0" applyFill="0" applyAlignment="0" applyProtection="0"/>
    <xf numFmtId="0" fontId="34" fillId="0" borderId="54" applyNumberFormat="0" applyFont="0" applyFill="0" applyAlignment="0" applyProtection="0"/>
    <xf numFmtId="0" fontId="34" fillId="0" borderId="55" applyNumberFormat="0" applyFont="0" applyFill="0" applyAlignment="0" applyProtection="0"/>
    <xf numFmtId="0" fontId="34" fillId="0" borderId="55" applyNumberFormat="0" applyFont="0" applyFill="0" applyAlignment="0" applyProtection="0"/>
    <xf numFmtId="180" fontId="94" fillId="0" borderId="0"/>
    <xf numFmtId="4" fontId="54" fillId="82" borderId="56" applyNumberFormat="0" applyProtection="0">
      <alignment vertical="center"/>
    </xf>
    <xf numFmtId="4" fontId="35" fillId="82" borderId="56" applyNumberFormat="0" applyProtection="0">
      <alignment vertical="center"/>
    </xf>
    <xf numFmtId="4" fontId="54" fillId="11" borderId="56" applyNumberFormat="0" applyProtection="0">
      <alignment horizontal="left" vertical="center" indent="1"/>
    </xf>
    <xf numFmtId="0" fontId="35" fillId="11" borderId="56" applyNumberFormat="0" applyProtection="0">
      <alignment horizontal="left" vertical="top" indent="1"/>
    </xf>
    <xf numFmtId="4" fontId="32" fillId="5" borderId="22" applyNumberFormat="0" applyProtection="0">
      <alignment horizontal="left" vertical="center" indent="1"/>
    </xf>
    <xf numFmtId="4" fontId="32" fillId="5" borderId="22" applyNumberFormat="0" applyProtection="0">
      <alignment horizontal="left" vertical="center" indent="1"/>
    </xf>
    <xf numFmtId="0" fontId="34" fillId="83" borderId="39" applyNumberFormat="0" applyProtection="0">
      <alignment horizontal="left" vertical="center" indent="1"/>
    </xf>
    <xf numFmtId="4" fontId="32" fillId="5" borderId="22" applyNumberFormat="0" applyProtection="0">
      <alignment horizontal="left" vertical="center" indent="1"/>
    </xf>
    <xf numFmtId="4" fontId="32" fillId="5" borderId="22" applyNumberFormat="0" applyProtection="0">
      <alignment horizontal="left" vertical="center" indent="1"/>
    </xf>
    <xf numFmtId="4" fontId="32" fillId="5" borderId="22" applyNumberFormat="0" applyProtection="0">
      <alignment horizontal="left" vertical="center" indent="1"/>
    </xf>
    <xf numFmtId="4" fontId="32" fillId="83" borderId="22" applyNumberFormat="0" applyProtection="0">
      <alignment horizontal="right" vertical="center"/>
    </xf>
    <xf numFmtId="4" fontId="32" fillId="83" borderId="22" applyNumberFormat="0" applyProtection="0">
      <alignment horizontal="right" vertical="center"/>
    </xf>
    <xf numFmtId="4" fontId="32" fillId="83" borderId="22" applyNumberFormat="0" applyProtection="0">
      <alignment horizontal="right" vertical="center"/>
    </xf>
    <xf numFmtId="4" fontId="32" fillId="83" borderId="22" applyNumberFormat="0" applyProtection="0">
      <alignment horizontal="right" vertical="center"/>
    </xf>
    <xf numFmtId="4" fontId="32" fillId="83" borderId="22" applyNumberFormat="0" applyProtection="0">
      <alignment horizontal="right" vertical="center"/>
    </xf>
    <xf numFmtId="4" fontId="32" fillId="84" borderId="22" applyNumberFormat="0" applyProtection="0">
      <alignment horizontal="right" vertical="center"/>
    </xf>
    <xf numFmtId="4" fontId="32" fillId="84" borderId="22" applyNumberFormat="0" applyProtection="0">
      <alignment horizontal="right" vertical="center"/>
    </xf>
    <xf numFmtId="4" fontId="32" fillId="84" borderId="22" applyNumberFormat="0" applyProtection="0">
      <alignment horizontal="right" vertical="center"/>
    </xf>
    <xf numFmtId="4" fontId="32" fillId="84" borderId="22" applyNumberFormat="0" applyProtection="0">
      <alignment horizontal="right" vertical="center"/>
    </xf>
    <xf numFmtId="4" fontId="32" fillId="84" borderId="22" applyNumberFormat="0" applyProtection="0">
      <alignment horizontal="right" vertical="center"/>
    </xf>
    <xf numFmtId="4" fontId="32" fillId="85" borderId="22" applyNumberFormat="0" applyProtection="0">
      <alignment horizontal="right" vertical="center"/>
    </xf>
    <xf numFmtId="4" fontId="32" fillId="85" borderId="22" applyNumberFormat="0" applyProtection="0">
      <alignment horizontal="right" vertical="center"/>
    </xf>
    <xf numFmtId="4" fontId="32" fillId="85" borderId="22" applyNumberFormat="0" applyProtection="0">
      <alignment horizontal="right" vertical="center"/>
    </xf>
    <xf numFmtId="4" fontId="32" fillId="85" borderId="22" applyNumberFormat="0" applyProtection="0">
      <alignment horizontal="right" vertical="center"/>
    </xf>
    <xf numFmtId="4" fontId="32" fillId="85" borderId="22" applyNumberFormat="0" applyProtection="0">
      <alignment horizontal="right" vertical="center"/>
    </xf>
    <xf numFmtId="4" fontId="32" fillId="41" borderId="22" applyNumberFormat="0" applyProtection="0">
      <alignment horizontal="right" vertical="center"/>
    </xf>
    <xf numFmtId="4" fontId="32" fillId="41" borderId="22" applyNumberFormat="0" applyProtection="0">
      <alignment horizontal="right" vertical="center"/>
    </xf>
    <xf numFmtId="4" fontId="32" fillId="41" borderId="22" applyNumberFormat="0" applyProtection="0">
      <alignment horizontal="right" vertical="center"/>
    </xf>
    <xf numFmtId="4" fontId="32" fillId="41" borderId="22" applyNumberFormat="0" applyProtection="0">
      <alignment horizontal="right" vertical="center"/>
    </xf>
    <xf numFmtId="4" fontId="32" fillId="41" borderId="22" applyNumberFormat="0" applyProtection="0">
      <alignment horizontal="right" vertical="center"/>
    </xf>
    <xf numFmtId="4" fontId="32" fillId="86" borderId="22" applyNumberFormat="0" applyProtection="0">
      <alignment horizontal="right" vertical="center"/>
    </xf>
    <xf numFmtId="4" fontId="32" fillId="86" borderId="22" applyNumberFormat="0" applyProtection="0">
      <alignment horizontal="right" vertical="center"/>
    </xf>
    <xf numFmtId="4" fontId="32" fillId="86" borderId="22" applyNumberFormat="0" applyProtection="0">
      <alignment horizontal="right" vertical="center"/>
    </xf>
    <xf numFmtId="4" fontId="32" fillId="86" borderId="22" applyNumberFormat="0" applyProtection="0">
      <alignment horizontal="right" vertical="center"/>
    </xf>
    <xf numFmtId="4" fontId="32" fillId="86" borderId="22" applyNumberFormat="0" applyProtection="0">
      <alignment horizontal="right" vertical="center"/>
    </xf>
    <xf numFmtId="4" fontId="32" fillId="87" borderId="22" applyNumberFormat="0" applyProtection="0">
      <alignment horizontal="right" vertical="center"/>
    </xf>
    <xf numFmtId="4" fontId="32" fillId="87" borderId="22" applyNumberFormat="0" applyProtection="0">
      <alignment horizontal="right" vertical="center"/>
    </xf>
    <xf numFmtId="4" fontId="32" fillId="87" borderId="22" applyNumberFormat="0" applyProtection="0">
      <alignment horizontal="right" vertical="center"/>
    </xf>
    <xf numFmtId="4" fontId="32" fillId="87" borderId="22" applyNumberFormat="0" applyProtection="0">
      <alignment horizontal="right" vertical="center"/>
    </xf>
    <xf numFmtId="4" fontId="32" fillId="87" borderId="22" applyNumberFormat="0" applyProtection="0">
      <alignment horizontal="right" vertical="center"/>
    </xf>
    <xf numFmtId="4" fontId="32" fillId="27" borderId="22" applyNumberFormat="0" applyProtection="0">
      <alignment horizontal="right" vertical="center"/>
    </xf>
    <xf numFmtId="4" fontId="32" fillId="27" borderId="22" applyNumberFormat="0" applyProtection="0">
      <alignment horizontal="right" vertical="center"/>
    </xf>
    <xf numFmtId="4" fontId="32" fillId="27" borderId="22" applyNumberFormat="0" applyProtection="0">
      <alignment horizontal="right" vertical="center"/>
    </xf>
    <xf numFmtId="4" fontId="32" fillId="27" borderId="22" applyNumberFormat="0" applyProtection="0">
      <alignment horizontal="right" vertical="center"/>
    </xf>
    <xf numFmtId="4" fontId="32" fillId="27" borderId="22" applyNumberFormat="0" applyProtection="0">
      <alignment horizontal="right" vertical="center"/>
    </xf>
    <xf numFmtId="4" fontId="32" fillId="40" borderId="22" applyNumberFormat="0" applyProtection="0">
      <alignment horizontal="right" vertical="center"/>
    </xf>
    <xf numFmtId="4" fontId="32" fillId="40" borderId="22" applyNumberFormat="0" applyProtection="0">
      <alignment horizontal="right" vertical="center"/>
    </xf>
    <xf numFmtId="4" fontId="32" fillId="40" borderId="22" applyNumberFormat="0" applyProtection="0">
      <alignment horizontal="right" vertical="center"/>
    </xf>
    <xf numFmtId="4" fontId="32" fillId="40" borderId="22" applyNumberFormat="0" applyProtection="0">
      <alignment horizontal="right" vertical="center"/>
    </xf>
    <xf numFmtId="4" fontId="32" fillId="40" borderId="22" applyNumberFormat="0" applyProtection="0">
      <alignment horizontal="right" vertical="center"/>
    </xf>
    <xf numFmtId="4" fontId="32" fillId="88" borderId="22" applyNumberFormat="0" applyProtection="0">
      <alignment horizontal="right" vertical="center"/>
    </xf>
    <xf numFmtId="4" fontId="32" fillId="88" borderId="22" applyNumberFormat="0" applyProtection="0">
      <alignment horizontal="right" vertical="center"/>
    </xf>
    <xf numFmtId="4" fontId="32" fillId="88" borderId="22" applyNumberFormat="0" applyProtection="0">
      <alignment horizontal="right" vertical="center"/>
    </xf>
    <xf numFmtId="4" fontId="32" fillId="88" borderId="22" applyNumberFormat="0" applyProtection="0">
      <alignment horizontal="right" vertical="center"/>
    </xf>
    <xf numFmtId="4" fontId="32" fillId="88" borderId="22" applyNumberFormat="0" applyProtection="0">
      <alignment horizontal="right" vertical="center"/>
    </xf>
    <xf numFmtId="4" fontId="31" fillId="89" borderId="22" applyNumberFormat="0" applyProtection="0">
      <alignment horizontal="left" vertical="center" indent="1"/>
    </xf>
    <xf numFmtId="4" fontId="31" fillId="90" borderId="22" applyNumberFormat="0" applyProtection="0">
      <alignment horizontal="left" vertical="center" indent="1"/>
    </xf>
    <xf numFmtId="4" fontId="31" fillId="90" borderId="22" applyNumberFormat="0" applyProtection="0">
      <alignment horizontal="left" vertical="center" indent="1"/>
    </xf>
    <xf numFmtId="4" fontId="32" fillId="6" borderId="57" applyNumberFormat="0" applyProtection="0">
      <alignment horizontal="left" vertical="center" indent="1"/>
    </xf>
    <xf numFmtId="4" fontId="32" fillId="6" borderId="57" applyNumberFormat="0" applyProtection="0">
      <alignment horizontal="left" vertical="center" indent="1"/>
    </xf>
    <xf numFmtId="4" fontId="32" fillId="91" borderId="58" applyNumberFormat="0" applyProtection="0">
      <alignment horizontal="left" vertical="center" indent="1"/>
    </xf>
    <xf numFmtId="4" fontId="32" fillId="91" borderId="58" applyNumberFormat="0" applyProtection="0">
      <alignment horizontal="left" vertical="center" indent="1"/>
    </xf>
    <xf numFmtId="4" fontId="32" fillId="6" borderId="57" applyNumberFormat="0" applyProtection="0">
      <alignment horizontal="left" vertical="center" indent="1"/>
    </xf>
    <xf numFmtId="4" fontId="32" fillId="6" borderId="57" applyNumberFormat="0" applyProtection="0">
      <alignment horizontal="left" vertical="center" indent="1"/>
    </xf>
    <xf numFmtId="4" fontId="34" fillId="5" borderId="22" applyNumberFormat="0" applyProtection="0">
      <alignment horizontal="left" vertical="center" indent="1"/>
    </xf>
    <xf numFmtId="4" fontId="34" fillId="92" borderId="22" applyNumberFormat="0" applyProtection="0">
      <alignment horizontal="left" vertical="center" indent="1"/>
    </xf>
    <xf numFmtId="4" fontId="34" fillId="92" borderId="22" applyNumberFormat="0" applyProtection="0">
      <alignment horizontal="left" vertical="center" indent="1"/>
    </xf>
    <xf numFmtId="4" fontId="32" fillId="12" borderId="22" applyNumberFormat="0" applyProtection="0">
      <alignment horizontal="center" vertical="center"/>
    </xf>
    <xf numFmtId="4" fontId="32" fillId="12" borderId="22" applyNumberFormat="0" applyProtection="0">
      <alignment horizontal="center" vertical="center"/>
    </xf>
    <xf numFmtId="0" fontId="34" fillId="83" borderId="39" applyNumberFormat="0" applyProtection="0">
      <alignment horizontal="left" vertical="center" indent="1"/>
    </xf>
    <xf numFmtId="4" fontId="32" fillId="12" borderId="22" applyNumberFormat="0" applyProtection="0">
      <alignment horizontal="center" vertical="center"/>
    </xf>
    <xf numFmtId="4" fontId="32" fillId="12" borderId="22" applyNumberFormat="0" applyProtection="0">
      <alignment horizontal="center" vertical="center"/>
    </xf>
    <xf numFmtId="4" fontId="32" fillId="12" borderId="22" applyNumberFormat="0" applyProtection="0">
      <alignment horizontal="center" vertical="center"/>
    </xf>
    <xf numFmtId="4" fontId="35" fillId="91" borderId="59" applyNumberFormat="0" applyProtection="0">
      <alignment horizontal="left" vertical="center" indent="1"/>
    </xf>
    <xf numFmtId="4" fontId="35" fillId="104" borderId="59" applyNumberFormat="0" applyProtection="0">
      <alignment horizontal="left" vertical="center" indent="1"/>
    </xf>
    <xf numFmtId="4" fontId="39" fillId="0" borderId="0" applyNumberFormat="0" applyProtection="0">
      <alignment horizontal="left" vertical="center" indent="1"/>
    </xf>
    <xf numFmtId="4" fontId="35" fillId="91" borderId="59" applyNumberFormat="0" applyProtection="0">
      <alignment horizontal="left" vertical="center" indent="1"/>
    </xf>
    <xf numFmtId="4" fontId="35" fillId="91" borderId="59" applyNumberFormat="0" applyProtection="0">
      <alignment horizontal="left" vertical="center" indent="1"/>
    </xf>
    <xf numFmtId="4" fontId="39" fillId="0" borderId="0" applyNumberFormat="0" applyProtection="0">
      <alignment horizontal="left" vertical="center" indent="1"/>
    </xf>
    <xf numFmtId="0" fontId="34" fillId="39" borderId="39" applyNumberFormat="0" applyProtection="0">
      <alignment horizontal="left" vertical="center" indent="1"/>
    </xf>
    <xf numFmtId="0" fontId="56" fillId="5" borderId="22" applyNumberFormat="0" applyProtection="0">
      <alignment horizontal="left" vertical="top" indent="1"/>
    </xf>
    <xf numFmtId="0" fontId="34" fillId="39" borderId="39" applyNumberFormat="0" applyProtection="0">
      <alignment horizontal="left" vertical="center" indent="1"/>
    </xf>
    <xf numFmtId="0" fontId="56" fillId="92" borderId="22" applyNumberFormat="0" applyProtection="0">
      <alignment horizontal="left" vertical="top" indent="1"/>
    </xf>
    <xf numFmtId="0" fontId="56" fillId="92" borderId="22" applyNumberFormat="0" applyProtection="0">
      <alignment horizontal="left" vertical="top" indent="1"/>
    </xf>
    <xf numFmtId="0" fontId="32" fillId="12" borderId="22" applyNumberFormat="0" applyProtection="0">
      <alignment horizontal="left" vertical="center" indent="1"/>
    </xf>
    <xf numFmtId="0" fontId="32" fillId="12" borderId="22" applyNumberFormat="0" applyProtection="0">
      <alignment horizontal="left" vertical="center" indent="1"/>
    </xf>
    <xf numFmtId="0" fontId="34" fillId="8" borderId="39" applyNumberFormat="0" applyProtection="0">
      <alignment horizontal="left" vertical="center" indent="1"/>
    </xf>
    <xf numFmtId="0" fontId="32" fillId="12" borderId="22" applyNumberFormat="0" applyProtection="0">
      <alignment horizontal="left" vertical="center" indent="1"/>
    </xf>
    <xf numFmtId="0" fontId="32" fillId="12" borderId="22" applyNumberFormat="0" applyProtection="0">
      <alignment horizontal="left" vertical="center" indent="1"/>
    </xf>
    <xf numFmtId="0" fontId="32" fillId="12" borderId="22" applyNumberFormat="0" applyProtection="0">
      <alignment horizontal="left" vertical="center" indent="1"/>
    </xf>
    <xf numFmtId="0" fontId="32" fillId="12" borderId="22" applyNumberFormat="0" applyProtection="0">
      <alignment horizontal="left" vertical="center" indent="1"/>
    </xf>
    <xf numFmtId="0" fontId="56" fillId="12" borderId="22" applyNumberFormat="0" applyProtection="0">
      <alignment horizontal="left" vertical="top" indent="1"/>
    </xf>
    <xf numFmtId="0" fontId="34" fillId="93" borderId="60" applyNumberFormat="0" applyProtection="0">
      <alignment horizontal="left" vertical="top" indent="1"/>
    </xf>
    <xf numFmtId="0" fontId="56" fillId="94" borderId="22" applyNumberFormat="0" applyProtection="0">
      <alignment horizontal="left" vertical="top" indent="1"/>
    </xf>
    <xf numFmtId="0" fontId="56" fillId="94" borderId="22" applyNumberFormat="0" applyProtection="0">
      <alignment horizontal="left" vertical="top" indent="1"/>
    </xf>
    <xf numFmtId="0" fontId="32" fillId="6" borderId="22" applyNumberFormat="0" applyProtection="0">
      <alignment horizontal="left" vertical="center" indent="1"/>
    </xf>
    <xf numFmtId="0" fontId="34" fillId="7" borderId="39" applyNumberFormat="0" applyProtection="0">
      <alignment horizontal="left" vertical="center" indent="1"/>
    </xf>
    <xf numFmtId="0" fontId="32" fillId="6" borderId="22" applyNumberFormat="0" applyProtection="0">
      <alignment horizontal="left" vertical="center" indent="1"/>
    </xf>
    <xf numFmtId="0" fontId="32" fillId="6" borderId="22" applyNumberFormat="0" applyProtection="0">
      <alignment horizontal="left" vertical="center" indent="1"/>
    </xf>
    <xf numFmtId="0" fontId="32" fillId="6" borderId="22" applyNumberFormat="0" applyProtection="0">
      <alignment horizontal="left" vertical="center" indent="1"/>
    </xf>
    <xf numFmtId="0" fontId="56" fillId="6" borderId="22" applyNumberFormat="0" applyProtection="0">
      <alignment horizontal="left" vertical="top" indent="1"/>
    </xf>
    <xf numFmtId="0" fontId="34" fillId="95" borderId="60" applyNumberFormat="0" applyProtection="0">
      <alignment horizontal="left" vertical="top" indent="1"/>
    </xf>
    <xf numFmtId="0" fontId="56" fillId="91" borderId="22" applyNumberFormat="0" applyProtection="0">
      <alignment horizontal="left" vertical="top" indent="1"/>
    </xf>
    <xf numFmtId="0" fontId="56" fillId="91" borderId="22" applyNumberFormat="0" applyProtection="0">
      <alignment horizontal="left" vertical="top" indent="1"/>
    </xf>
    <xf numFmtId="0" fontId="32" fillId="4" borderId="22" applyNumberFormat="0" applyProtection="0">
      <alignment horizontal="left" vertical="center" indent="1"/>
    </xf>
    <xf numFmtId="0" fontId="32" fillId="4" borderId="22" applyNumberFormat="0" applyProtection="0">
      <alignment horizontal="left" vertical="center" indent="1"/>
    </xf>
    <xf numFmtId="0" fontId="34" fillId="83" borderId="39" applyNumberFormat="0" applyProtection="0">
      <alignment horizontal="left" vertical="center" indent="1"/>
    </xf>
    <xf numFmtId="0" fontId="32" fillId="4" borderId="22" applyNumberFormat="0" applyProtection="0">
      <alignment horizontal="left" vertical="center" indent="1"/>
    </xf>
    <xf numFmtId="0" fontId="32" fillId="4" borderId="22" applyNumberFormat="0" applyProtection="0">
      <alignment horizontal="left" vertical="center" indent="1"/>
    </xf>
    <xf numFmtId="0" fontId="32" fillId="4" borderId="22" applyNumberFormat="0" applyProtection="0">
      <alignment horizontal="left" vertical="center" indent="1"/>
    </xf>
    <xf numFmtId="0" fontId="56" fillId="4" borderId="22" applyNumberFormat="0" applyProtection="0">
      <alignment horizontal="left" vertical="top" indent="1"/>
    </xf>
    <xf numFmtId="0" fontId="34" fillId="96" borderId="60" applyNumberFormat="0" applyProtection="0">
      <alignment horizontal="left" vertical="top" indent="1"/>
    </xf>
    <xf numFmtId="0" fontId="32" fillId="93" borderId="61" applyNumberFormat="0">
      <protection locked="0"/>
    </xf>
    <xf numFmtId="0" fontId="40" fillId="97" borderId="56"/>
    <xf numFmtId="4" fontId="35" fillId="82" borderId="62" applyNumberFormat="0" applyProtection="0">
      <alignment vertical="center"/>
    </xf>
    <xf numFmtId="4" fontId="35" fillId="98" borderId="63" applyNumberFormat="0" applyProtection="0">
      <alignment vertical="center"/>
    </xf>
    <xf numFmtId="4" fontId="35" fillId="98" borderId="63" applyNumberFormat="0" applyProtection="0">
      <alignment vertical="center"/>
    </xf>
    <xf numFmtId="4" fontId="55" fillId="82" borderId="62" applyNumberFormat="0" applyProtection="0">
      <alignment vertical="center"/>
    </xf>
    <xf numFmtId="4" fontId="55" fillId="98" borderId="63" applyNumberFormat="0" applyProtection="0">
      <alignment vertical="center"/>
    </xf>
    <xf numFmtId="4" fontId="55" fillId="98" borderId="63" applyNumberFormat="0" applyProtection="0">
      <alignment vertical="center"/>
    </xf>
    <xf numFmtId="4" fontId="35" fillId="7" borderId="38" applyNumberFormat="0" applyProtection="0">
      <alignment horizontal="left" vertical="center" indent="1"/>
    </xf>
    <xf numFmtId="0" fontId="55" fillId="7" borderId="38" applyNumberFormat="0" applyProtection="0">
      <alignment horizontal="left" vertical="top" indent="1"/>
    </xf>
    <xf numFmtId="4" fontId="32" fillId="4" borderId="22" applyNumberFormat="0" applyProtection="0">
      <alignment horizontal="right" vertical="center"/>
    </xf>
    <xf numFmtId="4" fontId="32" fillId="4" borderId="22" applyNumberFormat="0" applyProtection="0">
      <alignment horizontal="right" vertical="center"/>
    </xf>
    <xf numFmtId="4" fontId="32" fillId="4" borderId="22" applyNumberFormat="0" applyProtection="0">
      <alignment horizontal="right" vertical="center"/>
    </xf>
    <xf numFmtId="4" fontId="32" fillId="4" borderId="22" applyNumberFormat="0" applyProtection="0">
      <alignment horizontal="right" vertical="center"/>
    </xf>
    <xf numFmtId="4" fontId="55" fillId="4" borderId="38" applyNumberFormat="0" applyProtection="0">
      <alignment horizontal="right" vertical="center"/>
    </xf>
    <xf numFmtId="4" fontId="31" fillId="12" borderId="22" applyNumberFormat="0" applyProtection="0">
      <alignment horizontal="left" vertical="center" indent="1"/>
    </xf>
    <xf numFmtId="4" fontId="31" fillId="12" borderId="22" applyNumberFormat="0" applyProtection="0">
      <alignment horizontal="center" vertical="center" wrapText="1"/>
    </xf>
    <xf numFmtId="0" fontId="35" fillId="8" borderId="64" applyNumberFormat="0" applyProtection="0">
      <alignment horizontal="left" vertical="top" indent="1"/>
    </xf>
    <xf numFmtId="0" fontId="34" fillId="83" borderId="39" applyNumberFormat="0" applyProtection="0">
      <alignment horizontal="left" vertical="center" indent="1"/>
    </xf>
    <xf numFmtId="4" fontId="46" fillId="4" borderId="65" applyNumberFormat="0" applyProtection="0">
      <alignment horizontal="left" vertical="center" indent="1"/>
    </xf>
    <xf numFmtId="0" fontId="35" fillId="99" borderId="31"/>
    <xf numFmtId="4" fontId="47" fillId="4" borderId="22" applyNumberFormat="0" applyProtection="0">
      <alignment horizontal="right" vertical="center"/>
    </xf>
    <xf numFmtId="0" fontId="34" fillId="0" borderId="54" applyNumberFormat="0" applyFont="0" applyFill="0" applyBorder="0" applyAlignment="0" applyProtection="0"/>
    <xf numFmtId="0" fontId="34" fillId="0" borderId="54" applyNumberFormat="0" applyFont="0" applyFill="0" applyBorder="0" applyAlignment="0" applyProtection="0"/>
    <xf numFmtId="0" fontId="37" fillId="100" borderId="0" applyNumberFormat="0" applyBorder="0" applyAlignment="0" applyProtection="0"/>
    <xf numFmtId="0" fontId="95" fillId="101" borderId="0"/>
    <xf numFmtId="49" fontId="96" fillId="101" borderId="0"/>
    <xf numFmtId="49" fontId="97" fillId="101" borderId="66"/>
    <xf numFmtId="49" fontId="97" fillId="101" borderId="0"/>
    <xf numFmtId="0" fontId="95" fillId="4" borderId="66">
      <protection locked="0"/>
    </xf>
    <xf numFmtId="0" fontId="95" fillId="101" borderId="0"/>
    <xf numFmtId="0" fontId="98" fillId="40" borderId="0"/>
    <xf numFmtId="0" fontId="98" fillId="27" borderId="0"/>
    <xf numFmtId="0" fontId="98" fillId="88" borderId="0"/>
    <xf numFmtId="38" fontId="86" fillId="0" borderId="0" applyFont="0" applyFill="0" applyBorder="0" applyAlignment="0" applyProtection="0"/>
    <xf numFmtId="38" fontId="86" fillId="0" borderId="0" applyFont="0" applyFill="0" applyBorder="0" applyAlignment="0" applyProtection="0"/>
    <xf numFmtId="40" fontId="86" fillId="0" borderId="0" applyFont="0" applyFill="0" applyBorder="0" applyAlignment="0" applyProtection="0"/>
    <xf numFmtId="0" fontId="48" fillId="0" borderId="0" applyNumberFormat="0" applyFill="0" applyBorder="0" applyAlignment="0" applyProtection="0"/>
    <xf numFmtId="0" fontId="99" fillId="0" borderId="0"/>
    <xf numFmtId="0" fontId="8" fillId="0" borderId="0"/>
    <xf numFmtId="0" fontId="58" fillId="0" borderId="0"/>
    <xf numFmtId="0" fontId="32" fillId="4" borderId="0"/>
    <xf numFmtId="0" fontId="58" fillId="0" borderId="0"/>
    <xf numFmtId="0" fontId="32" fillId="4" borderId="0"/>
    <xf numFmtId="0" fontId="8" fillId="0" borderId="0"/>
    <xf numFmtId="0" fontId="8" fillId="0" borderId="0"/>
    <xf numFmtId="0" fontId="8" fillId="0" borderId="0"/>
    <xf numFmtId="194" fontId="34" fillId="0" borderId="0" applyFont="0" applyFill="0" applyBorder="0" applyProtection="0">
      <alignment horizontal="right"/>
    </xf>
    <xf numFmtId="194" fontId="34" fillId="0" borderId="0" applyFont="0" applyFill="0" applyBorder="0" applyProtection="0">
      <alignment horizontal="right"/>
    </xf>
    <xf numFmtId="0" fontId="100" fillId="0" borderId="0"/>
    <xf numFmtId="37" fontId="101" fillId="0" borderId="0">
      <alignment horizontal="left"/>
      <protection locked="0"/>
    </xf>
    <xf numFmtId="37" fontId="102" fillId="0" borderId="0">
      <alignment horizontal="left"/>
      <protection locked="0"/>
    </xf>
    <xf numFmtId="37" fontId="84" fillId="0" borderId="5"/>
    <xf numFmtId="37" fontId="103" fillId="0" borderId="0">
      <alignment horizontal="left"/>
    </xf>
    <xf numFmtId="179" fontId="104" fillId="0" borderId="35"/>
    <xf numFmtId="178" fontId="84" fillId="0" borderId="2"/>
    <xf numFmtId="0" fontId="108" fillId="0" borderId="0" applyNumberFormat="0" applyFill="0" applyBorder="0" applyAlignment="0" applyProtection="0"/>
    <xf numFmtId="0" fontId="42" fillId="0" borderId="65" applyNumberFormat="0" applyFill="0" applyAlignment="0" applyProtection="0"/>
    <xf numFmtId="0" fontId="43" fillId="0" borderId="65" applyNumberFormat="0" applyFill="0" applyAlignment="0" applyProtection="0"/>
    <xf numFmtId="0" fontId="44" fillId="0" borderId="67" applyNumberFormat="0" applyFill="0" applyAlignment="0" applyProtection="0"/>
    <xf numFmtId="0" fontId="45" fillId="0" borderId="68" applyNumberFormat="0" applyFill="0" applyAlignment="0" applyProtection="0"/>
    <xf numFmtId="0" fontId="105" fillId="0" borderId="0"/>
    <xf numFmtId="195" fontId="34" fillId="0" borderId="0" applyFont="0" applyFill="0" applyBorder="0" applyAlignment="0" applyProtection="0"/>
    <xf numFmtId="196" fontId="34" fillId="0" borderId="0" applyFont="0" applyFill="0" applyBorder="0" applyAlignment="0" applyProtection="0"/>
    <xf numFmtId="0" fontId="52" fillId="0" borderId="69" applyNumberFormat="0" applyFill="0" applyAlignment="0" applyProtection="0"/>
    <xf numFmtId="170" fontId="34" fillId="0" borderId="0" applyFont="0" applyFill="0" applyBorder="0" applyAlignment="0" applyProtection="0"/>
    <xf numFmtId="171" fontId="34"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1" fillId="102" borderId="70" applyNumberFormat="0" applyAlignment="0" applyProtection="0"/>
    <xf numFmtId="0" fontId="110" fillId="4" borderId="0"/>
    <xf numFmtId="168" fontId="34" fillId="0" borderId="0" applyFont="0" applyFill="0" applyBorder="0" applyAlignment="0" applyProtection="0"/>
    <xf numFmtId="170" fontId="34" fillId="0" borderId="0" applyFont="0" applyFill="0" applyBorder="0" applyAlignment="0" applyProtection="0"/>
    <xf numFmtId="198" fontId="116" fillId="0" borderId="71" applyNumberFormat="0" applyProtection="0">
      <alignment horizontal="right" vertical="center"/>
    </xf>
    <xf numFmtId="43" fontId="8" fillId="0" borderId="0" applyFont="0" applyFill="0" applyBorder="0" applyAlignment="0" applyProtection="0"/>
    <xf numFmtId="0" fontId="118" fillId="105" borderId="72" applyNumberFormat="0" applyProtection="0">
      <alignment horizontal="left" vertical="center" wrapText="1" indent="1"/>
    </xf>
    <xf numFmtId="0" fontId="120" fillId="106" borderId="73" applyNumberFormat="0" applyProtection="0"/>
    <xf numFmtId="0" fontId="119" fillId="0" borderId="73" applyNumberFormat="0" applyProtection="0">
      <alignment horizontal="right" vertical="center"/>
    </xf>
    <xf numFmtId="0" fontId="128" fillId="0" borderId="74" applyNumberFormat="0" applyProtection="0">
      <alignment horizontal="right" vertical="center"/>
    </xf>
    <xf numFmtId="0" fontId="134" fillId="0" borderId="75" applyNumberFormat="0" applyFill="0" applyBorder="0" applyAlignment="0" applyProtection="0"/>
    <xf numFmtId="0" fontId="129" fillId="107" borderId="74" applyNumberFormat="0" applyProtection="0"/>
    <xf numFmtId="0" fontId="122" fillId="106" borderId="74" applyNumberFormat="0" applyProtection="0"/>
    <xf numFmtId="0" fontId="130" fillId="108" borderId="76" applyNumberFormat="0" applyBorder="0" applyProtection="0">
      <alignment horizontal="right" vertical="center"/>
    </xf>
    <xf numFmtId="0" fontId="132" fillId="109" borderId="74" applyNumberFormat="0" applyProtection="0"/>
    <xf numFmtId="0" fontId="131" fillId="106" borderId="74" applyNumberFormat="0" applyProtection="0">
      <alignment horizontal="right" vertical="center"/>
    </xf>
    <xf numFmtId="0" fontId="133" fillId="110" borderId="74" applyNumberFormat="0" applyBorder="0" applyProtection="0">
      <alignment horizontal="right" vertical="center"/>
    </xf>
    <xf numFmtId="0" fontId="123" fillId="111" borderId="77" applyNumberFormat="0" applyBorder="0" applyProtection="0"/>
    <xf numFmtId="0" fontId="124" fillId="112" borderId="77" applyNumberFormat="0" applyBorder="0" applyProtection="0"/>
    <xf numFmtId="0" fontId="124" fillId="113" borderId="77" applyNumberFormat="0" applyBorder="0" applyProtection="0"/>
    <xf numFmtId="0" fontId="125" fillId="114" borderId="77" applyNumberFormat="0" applyBorder="0" applyProtection="0"/>
    <xf numFmtId="0" fontId="125" fillId="115" borderId="77" applyNumberFormat="0" applyBorder="0" applyProtection="0"/>
    <xf numFmtId="0" fontId="125" fillId="116" borderId="77" applyNumberFormat="0" applyBorder="0" applyProtection="0"/>
    <xf numFmtId="0" fontId="126" fillId="117" borderId="77" applyNumberFormat="0" applyBorder="0" applyProtection="0"/>
    <xf numFmtId="0" fontId="126" fillId="118" borderId="77" applyNumberFormat="0" applyBorder="0" applyProtection="0"/>
    <xf numFmtId="0" fontId="126" fillId="119" borderId="77" applyNumberFormat="0" applyBorder="0" applyProtection="0"/>
    <xf numFmtId="0" fontId="127" fillId="0" borderId="78" applyNumberFormat="0" applyFont="0" applyFill="0" applyAlignment="0" applyProtection="0"/>
    <xf numFmtId="0" fontId="121" fillId="120" borderId="74" applyNumberFormat="0" applyProtection="0"/>
    <xf numFmtId="0" fontId="120" fillId="121" borderId="72" applyNumberFormat="0" applyProtection="0"/>
    <xf numFmtId="0" fontId="120" fillId="105" borderId="73" applyNumberFormat="0" applyProtection="0"/>
    <xf numFmtId="0" fontId="120" fillId="106" borderId="73" applyNumberFormat="0" applyProtection="0"/>
    <xf numFmtId="0" fontId="120" fillId="122" borderId="73" applyNumberFormat="0" applyProtection="0"/>
    <xf numFmtId="0" fontId="122" fillId="123" borderId="74" applyNumberFormat="0" applyProtection="0"/>
    <xf numFmtId="0" fontId="34" fillId="0" borderId="0"/>
    <xf numFmtId="0" fontId="32" fillId="4" borderId="0"/>
    <xf numFmtId="0" fontId="119" fillId="0" borderId="0"/>
    <xf numFmtId="0" fontId="37" fillId="83" borderId="0" applyNumberFormat="0" applyBorder="0" applyAlignment="0" applyProtection="0"/>
    <xf numFmtId="0" fontId="37" fillId="85" borderId="0" applyNumberFormat="0" applyBorder="0" applyAlignment="0" applyProtection="0"/>
    <xf numFmtId="0" fontId="37" fillId="9" borderId="0" applyNumberFormat="0" applyBorder="0" applyAlignment="0" applyProtection="0"/>
    <xf numFmtId="0" fontId="37" fillId="124" borderId="0" applyNumberFormat="0" applyBorder="0" applyAlignment="0" applyProtection="0"/>
    <xf numFmtId="0" fontId="37" fillId="83" borderId="0" applyNumberFormat="0" applyBorder="0" applyAlignment="0" applyProtection="0"/>
    <xf numFmtId="0" fontId="37" fillId="98" borderId="0" applyNumberFormat="0" applyBorder="0" applyAlignment="0" applyProtection="0"/>
    <xf numFmtId="0" fontId="37" fillId="8" borderId="0" applyNumberFormat="0" applyBorder="0" applyAlignment="0" applyProtection="0"/>
    <xf numFmtId="0" fontId="37" fillId="85" borderId="0" applyNumberFormat="0" applyBorder="0" applyAlignment="0" applyProtection="0"/>
    <xf numFmtId="0" fontId="37" fillId="41"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38" borderId="0" applyNumberFormat="0" applyBorder="0" applyAlignment="0" applyProtection="0"/>
    <xf numFmtId="0" fontId="36" fillId="8" borderId="0" applyNumberFormat="0" applyBorder="0" applyAlignment="0" applyProtection="0"/>
    <xf numFmtId="0" fontId="36" fillId="85" borderId="0" applyNumberFormat="0" applyBorder="0" applyAlignment="0" applyProtection="0"/>
    <xf numFmtId="0" fontId="36" fillId="41" borderId="0" applyNumberFormat="0" applyBorder="0" applyAlignment="0" applyProtection="0"/>
    <xf numFmtId="0" fontId="36" fillId="7" borderId="0" applyNumberFormat="0" applyBorder="0" applyAlignment="0" applyProtection="0"/>
    <xf numFmtId="0" fontId="36" fillId="28" borderId="0" applyNumberFormat="0" applyBorder="0" applyAlignment="0" applyProtection="0"/>
    <xf numFmtId="0" fontId="36" fillId="38" borderId="0" applyNumberFormat="0" applyBorder="0" applyAlignment="0" applyProtection="0"/>
    <xf numFmtId="0" fontId="36" fillId="28" borderId="0" applyNumberFormat="0" applyBorder="0" applyAlignment="0" applyProtection="0"/>
    <xf numFmtId="0" fontId="36" fillId="125" borderId="0" applyNumberFormat="0" applyBorder="0" applyAlignment="0" applyProtection="0"/>
    <xf numFmtId="0" fontId="36" fillId="41" borderId="0" applyNumberFormat="0" applyBorder="0" applyAlignment="0" applyProtection="0"/>
    <xf numFmtId="0" fontId="36" fillId="92" borderId="0" applyNumberFormat="0" applyBorder="0" applyAlignment="0" applyProtection="0"/>
    <xf numFmtId="0" fontId="36" fillId="28" borderId="0" applyNumberFormat="0" applyBorder="0" applyAlignment="0" applyProtection="0"/>
    <xf numFmtId="0" fontId="36" fillId="88" borderId="0" applyNumberFormat="0" applyBorder="0" applyAlignment="0" applyProtection="0"/>
    <xf numFmtId="0" fontId="136" fillId="126" borderId="79" applyNumberFormat="0" applyAlignment="0" applyProtection="0"/>
    <xf numFmtId="0" fontId="63" fillId="91" borderId="0" applyNumberFormat="0" applyBorder="0" applyAlignment="0" applyProtection="0"/>
    <xf numFmtId="0" fontId="68" fillId="124" borderId="27" applyNumberFormat="0" applyAlignment="0" applyProtection="0"/>
    <xf numFmtId="0" fontId="69" fillId="39" borderId="28" applyNumberFormat="0" applyAlignment="0" applyProtection="0"/>
    <xf numFmtId="199" fontId="34" fillId="0" borderId="0" applyFont="0" applyFill="0" applyBorder="0" applyAlignment="0" applyProtection="0"/>
    <xf numFmtId="0" fontId="77" fillId="86" borderId="0" applyNumberFormat="0" applyBorder="0" applyAlignment="0" applyProtection="0"/>
    <xf numFmtId="0" fontId="137" fillId="0" borderId="80" applyNumberFormat="0" applyFill="0" applyAlignment="0" applyProtection="0"/>
    <xf numFmtId="0" fontId="138" fillId="0" borderId="81" applyNumberFormat="0" applyFill="0" applyAlignment="0" applyProtection="0"/>
    <xf numFmtId="0" fontId="82" fillId="38" borderId="27" applyNumberFormat="0" applyAlignment="0" applyProtection="0"/>
    <xf numFmtId="200" fontId="34" fillId="0" borderId="0" applyFont="0" applyFill="0" applyBorder="0" applyAlignment="0" applyProtection="0"/>
    <xf numFmtId="201" fontId="34" fillId="0" borderId="0" applyFont="0" applyFill="0" applyBorder="0" applyAlignment="0" applyProtection="0"/>
    <xf numFmtId="202" fontId="34" fillId="0" borderId="0" applyFont="0" applyFill="0" applyBorder="0" applyAlignment="0" applyProtection="0"/>
    <xf numFmtId="203" fontId="34" fillId="0" borderId="0" applyFont="0" applyFill="0" applyBorder="0" applyAlignment="0" applyProtection="0"/>
    <xf numFmtId="0" fontId="34" fillId="9" borderId="27" applyNumberFormat="0" applyFont="0" applyAlignment="0" applyProtection="0"/>
    <xf numFmtId="0" fontId="89" fillId="124" borderId="39" applyNumberFormat="0" applyAlignment="0" applyProtection="0"/>
    <xf numFmtId="9" fontId="90" fillId="0" borderId="0" applyFont="0" applyFill="0" applyProtection="0"/>
    <xf numFmtId="204" fontId="139" fillId="9" borderId="0" applyBorder="0"/>
    <xf numFmtId="9" fontId="8" fillId="0" borderId="0" applyFont="0" applyFill="0" applyBorder="0" applyAlignment="0" applyProtection="0"/>
    <xf numFmtId="0" fontId="39" fillId="26" borderId="39" applyNumberFormat="0" applyProtection="0">
      <alignment vertical="center"/>
    </xf>
    <xf numFmtId="0" fontId="140" fillId="26" borderId="39" applyNumberFormat="0" applyProtection="0">
      <alignment vertical="center"/>
    </xf>
    <xf numFmtId="0" fontId="39" fillId="26" borderId="39" applyNumberFormat="0" applyProtection="0">
      <alignment horizontal="left" vertical="center" indent="1"/>
    </xf>
    <xf numFmtId="0" fontId="39" fillId="26" borderId="39" applyNumberFormat="0" applyProtection="0">
      <alignment horizontal="left" vertical="center" indent="1"/>
    </xf>
    <xf numFmtId="0" fontId="32" fillId="5" borderId="22" applyNumberFormat="0" applyProtection="0">
      <alignment horizontal="left" vertical="center" indent="1"/>
    </xf>
    <xf numFmtId="0" fontId="39" fillId="98" borderId="39" applyNumberFormat="0" applyProtection="0">
      <alignment horizontal="right" vertical="center"/>
    </xf>
    <xf numFmtId="0" fontId="39" fillId="85" borderId="39" applyNumberFormat="0" applyProtection="0">
      <alignment horizontal="right" vertical="center"/>
    </xf>
    <xf numFmtId="0" fontId="39" fillId="125" borderId="39" applyNumberFormat="0" applyProtection="0">
      <alignment horizontal="right" vertical="center"/>
    </xf>
    <xf numFmtId="0" fontId="39" fillId="88" borderId="39" applyNumberFormat="0" applyProtection="0">
      <alignment horizontal="right" vertical="center"/>
    </xf>
    <xf numFmtId="0" fontId="39" fillId="87" borderId="39" applyNumberFormat="0" applyProtection="0">
      <alignment horizontal="right" vertical="center"/>
    </xf>
    <xf numFmtId="0" fontId="39" fillId="127" borderId="39" applyNumberFormat="0" applyProtection="0">
      <alignment horizontal="right" vertical="center"/>
    </xf>
    <xf numFmtId="0" fontId="39" fillId="41" borderId="39" applyNumberFormat="0" applyProtection="0">
      <alignment horizontal="right" vertical="center"/>
    </xf>
    <xf numFmtId="0" fontId="39" fillId="86" borderId="39" applyNumberFormat="0" applyProtection="0">
      <alignment horizontal="right" vertical="center"/>
    </xf>
    <xf numFmtId="0" fontId="39" fillId="27" borderId="39" applyNumberFormat="0" applyProtection="0">
      <alignment horizontal="right" vertical="center"/>
    </xf>
    <xf numFmtId="0" fontId="141" fillId="128" borderId="39" applyNumberFormat="0" applyProtection="0">
      <alignment horizontal="left" vertical="center" indent="1"/>
    </xf>
    <xf numFmtId="0" fontId="39" fillId="124" borderId="82" applyNumberFormat="0" applyProtection="0">
      <alignment horizontal="left" vertical="center" indent="1"/>
    </xf>
    <xf numFmtId="0" fontId="142" fillId="92" borderId="0" applyNumberFormat="0" applyProtection="0">
      <alignment horizontal="left" vertical="center" indent="1"/>
    </xf>
    <xf numFmtId="0" fontId="39" fillId="124" borderId="39" applyNumberFormat="0" applyProtection="0">
      <alignment horizontal="left" vertical="center" indent="1"/>
    </xf>
    <xf numFmtId="0" fontId="39" fillId="39" borderId="39" applyNumberFormat="0" applyProtection="0">
      <alignment horizontal="left" vertical="center" indent="1"/>
    </xf>
    <xf numFmtId="0" fontId="34" fillId="8" borderId="39" applyNumberFormat="0" applyProtection="0">
      <alignment horizontal="left" vertical="center" indent="1"/>
    </xf>
    <xf numFmtId="0" fontId="34" fillId="7" borderId="39" applyNumberFormat="0" applyProtection="0">
      <alignment horizontal="left" vertical="center" indent="1"/>
    </xf>
    <xf numFmtId="0" fontId="34" fillId="83" borderId="39" applyNumberFormat="0" applyProtection="0">
      <alignment horizontal="left" vertical="center" indent="1"/>
    </xf>
    <xf numFmtId="0" fontId="119" fillId="0" borderId="0"/>
    <xf numFmtId="0" fontId="39" fillId="9" borderId="39" applyNumberFormat="0" applyProtection="0">
      <alignment vertical="center"/>
    </xf>
    <xf numFmtId="0" fontId="140" fillId="9" borderId="39" applyNumberFormat="0" applyProtection="0">
      <alignment vertical="center"/>
    </xf>
    <xf numFmtId="0" fontId="39" fillId="9" borderId="39" applyNumberFormat="0" applyProtection="0">
      <alignment horizontal="left" vertical="center" indent="1"/>
    </xf>
    <xf numFmtId="0" fontId="39" fillId="9" borderId="39" applyNumberFormat="0" applyProtection="0">
      <alignment horizontal="left" vertical="center" indent="1"/>
    </xf>
    <xf numFmtId="0" fontId="39" fillId="124" borderId="39" applyNumberFormat="0" applyProtection="0">
      <alignment horizontal="right" vertical="center"/>
    </xf>
    <xf numFmtId="0" fontId="140" fillId="124" borderId="39" applyNumberFormat="0" applyProtection="0">
      <alignment horizontal="right" vertical="center"/>
    </xf>
    <xf numFmtId="0" fontId="34" fillId="83" borderId="39" applyNumberFormat="0" applyProtection="0">
      <alignment horizontal="left" vertical="center" indent="1"/>
    </xf>
    <xf numFmtId="43" fontId="8" fillId="0" borderId="0" applyFont="0" applyFill="0" applyBorder="0" applyAlignment="0" applyProtection="0"/>
    <xf numFmtId="0" fontId="143" fillId="0" borderId="0"/>
    <xf numFmtId="0" fontId="144" fillId="124" borderId="39" applyNumberFormat="0" applyProtection="0">
      <alignment horizontal="right" vertical="center"/>
    </xf>
    <xf numFmtId="0" fontId="117" fillId="0" borderId="0"/>
    <xf numFmtId="0" fontId="34" fillId="0" borderId="0"/>
    <xf numFmtId="0" fontId="8" fillId="0" borderId="0"/>
    <xf numFmtId="0" fontId="145" fillId="0" borderId="0" applyNumberFormat="0" applyFill="0" applyBorder="0" applyProtection="0">
      <alignment horizontal="left"/>
    </xf>
    <xf numFmtId="0" fontId="34" fillId="125" borderId="0" applyNumberFormat="0" applyFont="0" applyBorder="0" applyAlignment="0" applyProtection="0"/>
    <xf numFmtId="0" fontId="135" fillId="125" borderId="0" applyNumberFormat="0" applyBorder="0" applyAlignment="0" applyProtection="0"/>
    <xf numFmtId="0" fontId="142" fillId="0" borderId="0" applyNumberFormat="0" applyFill="0" applyBorder="0" applyAlignment="0" applyProtection="0"/>
    <xf numFmtId="0" fontId="141" fillId="0" borderId="0" applyNumberFormat="0" applyFill="0" applyBorder="0" applyAlignment="0" applyProtection="0"/>
    <xf numFmtId="0" fontId="34" fillId="99" borderId="0" applyNumberFormat="0" applyFont="0" applyBorder="0" applyAlignment="0" applyProtection="0"/>
    <xf numFmtId="0" fontId="40" fillId="40" borderId="0" applyNumberFormat="0" applyBorder="0" applyAlignment="0" applyProtection="0"/>
    <xf numFmtId="0" fontId="135" fillId="0" borderId="0" applyNumberFormat="0" applyFill="0" applyBorder="0" applyProtection="0">
      <alignment horizontal="left"/>
    </xf>
    <xf numFmtId="0" fontId="135" fillId="125" borderId="0" applyNumberFormat="0" applyBorder="0" applyProtection="0">
      <alignment horizontal="left"/>
    </xf>
    <xf numFmtId="0" fontId="135" fillId="125" borderId="83" applyNumberFormat="0" applyProtection="0">
      <alignment horizontal="left"/>
    </xf>
    <xf numFmtId="0" fontId="40" fillId="99" borderId="0" applyNumberFormat="0" applyBorder="0" applyProtection="0">
      <alignment horizontal="center" textRotation="90" wrapText="1"/>
    </xf>
    <xf numFmtId="0" fontId="40" fillId="40" borderId="0" applyNumberFormat="0" applyBorder="0" applyProtection="0">
      <alignment horizontal="center" textRotation="90" wrapText="1"/>
    </xf>
    <xf numFmtId="0" fontId="146" fillId="0" borderId="0" applyNumberFormat="0" applyFill="0" applyBorder="0" applyAlignment="0" applyProtection="0"/>
    <xf numFmtId="0" fontId="38" fillId="0" borderId="84" applyNumberFormat="0" applyFill="0" applyAlignment="0" applyProtection="0"/>
    <xf numFmtId="43" fontId="119" fillId="0" borderId="0" applyFont="0" applyFill="0" applyBorder="0" applyAlignment="0" applyProtection="0"/>
    <xf numFmtId="9" fontId="119" fillId="0" borderId="0" applyFont="0" applyFill="0" applyBorder="0" applyAlignment="0" applyProtection="0"/>
    <xf numFmtId="0" fontId="147" fillId="129" borderId="0" applyNumberFormat="0" applyBorder="0" applyAlignment="0" applyProtection="0"/>
    <xf numFmtId="0" fontId="119" fillId="130" borderId="85" applyNumberFormat="0" applyFont="0" applyAlignment="0" applyProtection="0"/>
    <xf numFmtId="0" fontId="31" fillId="12" borderId="22" applyNumberFormat="0" applyProtection="0">
      <alignment horizontal="left" vertical="center" indent="1"/>
    </xf>
    <xf numFmtId="0" fontId="32" fillId="12" borderId="22" applyNumberFormat="0" applyProtection="0">
      <alignment horizontal="center" vertical="center"/>
    </xf>
    <xf numFmtId="0" fontId="32" fillId="4" borderId="22" applyNumberFormat="0" applyProtection="0">
      <alignment horizontal="right" vertical="center"/>
    </xf>
    <xf numFmtId="0" fontId="32" fillId="6" borderId="57" applyNumberFormat="0" applyProtection="0">
      <alignment horizontal="left" vertical="center" indent="1"/>
    </xf>
    <xf numFmtId="0" fontId="37" fillId="11" borderId="0" applyNumberFormat="0" applyBorder="0" applyAlignment="0" applyProtection="0"/>
    <xf numFmtId="0" fontId="37" fillId="25" borderId="0" applyNumberFormat="0" applyBorder="0" applyAlignment="0" applyProtection="0"/>
    <xf numFmtId="0" fontId="36" fillId="3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6" fillId="39" borderId="0" applyNumberFormat="0" applyBorder="0" applyAlignment="0" applyProtection="0"/>
    <xf numFmtId="0" fontId="37" fillId="96" borderId="0" applyNumberFormat="0" applyBorder="0" applyAlignment="0" applyProtection="0"/>
    <xf numFmtId="0" fontId="37" fillId="13" borderId="0" applyNumberFormat="0" applyBorder="0" applyAlignment="0" applyProtection="0"/>
    <xf numFmtId="0" fontId="37" fillId="26" borderId="0" applyNumberFormat="0" applyBorder="0" applyAlignment="0" applyProtection="0"/>
    <xf numFmtId="0" fontId="37" fillId="91" borderId="0" applyNumberFormat="0" applyBorder="0" applyAlignment="0" applyProtection="0"/>
    <xf numFmtId="0" fontId="37" fillId="131" borderId="0" applyNumberFormat="0" applyBorder="0" applyAlignment="0" applyProtection="0"/>
    <xf numFmtId="0" fontId="37" fillId="92" borderId="0" applyNumberFormat="0" applyBorder="0" applyAlignment="0" applyProtection="0"/>
    <xf numFmtId="0" fontId="37" fillId="93" borderId="0" applyNumberFormat="0" applyBorder="0" applyAlignment="0" applyProtection="0"/>
    <xf numFmtId="0" fontId="37" fillId="14" borderId="0" applyNumberFormat="0" applyBorder="0" applyAlignment="0" applyProtection="0"/>
    <xf numFmtId="0" fontId="37" fillId="27" borderId="0" applyNumberFormat="0" applyBorder="0" applyAlignment="0" applyProtection="0"/>
    <xf numFmtId="0" fontId="37" fillId="132" borderId="0" applyNumberFormat="0" applyBorder="0" applyAlignment="0" applyProtection="0"/>
    <xf numFmtId="0" fontId="37" fillId="28" borderId="0" applyNumberFormat="0" applyBorder="0" applyAlignment="0" applyProtection="0"/>
    <xf numFmtId="0" fontId="37" fillId="41" borderId="0" applyNumberFormat="0" applyBorder="0" applyAlignment="0" applyProtection="0"/>
    <xf numFmtId="0" fontId="35" fillId="99" borderId="83"/>
    <xf numFmtId="0" fontId="34" fillId="0" borderId="0"/>
    <xf numFmtId="9" fontId="34" fillId="0" borderId="0" applyFont="0" applyFill="0" applyBorder="0" applyAlignment="0" applyProtection="0"/>
    <xf numFmtId="0" fontId="8" fillId="0" borderId="0"/>
    <xf numFmtId="0" fontId="34" fillId="0" borderId="0"/>
    <xf numFmtId="0" fontId="8" fillId="0" borderId="0"/>
    <xf numFmtId="0" fontId="31" fillId="5" borderId="22" applyNumberFormat="0" applyProtection="0">
      <alignment horizontal="left" vertical="center" indent="1"/>
    </xf>
    <xf numFmtId="0" fontId="32" fillId="133" borderId="86" applyNumberFormat="0" applyProtection="0">
      <alignment horizontal="left" vertical="center" indent="1"/>
    </xf>
    <xf numFmtId="0" fontId="32" fillId="133" borderId="86" applyNumberFormat="0" applyProtection="0">
      <alignment horizontal="left" vertical="center" indent="1"/>
    </xf>
    <xf numFmtId="0" fontId="32" fillId="0" borderId="86" applyNumberFormat="0" applyProtection="0">
      <alignment horizontal="right" vertical="center"/>
    </xf>
    <xf numFmtId="0" fontId="31" fillId="134" borderId="86" applyNumberFormat="0" applyProtection="0">
      <alignment horizontal="left" vertical="center" indent="1"/>
    </xf>
    <xf numFmtId="0" fontId="31" fillId="135" borderId="86" applyNumberFormat="0" applyProtection="0">
      <alignment vertical="center"/>
    </xf>
    <xf numFmtId="0" fontId="116" fillId="136" borderId="78" applyNumberFormat="0" applyProtection="0"/>
    <xf numFmtId="0" fontId="54" fillId="82" borderId="56" applyNumberFormat="0" applyProtection="0">
      <alignment vertical="center"/>
    </xf>
    <xf numFmtId="0" fontId="54" fillId="11" borderId="56" applyNumberFormat="0" applyProtection="0">
      <alignment horizontal="left" vertical="center" indent="1"/>
    </xf>
    <xf numFmtId="0" fontId="32" fillId="91" borderId="58" applyNumberFormat="0" applyProtection="0">
      <alignment horizontal="left" vertical="center" indent="1"/>
    </xf>
    <xf numFmtId="0" fontId="32" fillId="12" borderId="22" applyNumberFormat="0" applyProtection="0">
      <alignment horizontal="center" vertical="center"/>
    </xf>
    <xf numFmtId="0" fontId="32" fillId="4" borderId="22" applyNumberFormat="0" applyProtection="0">
      <alignment horizontal="right" vertical="center"/>
    </xf>
    <xf numFmtId="0" fontId="31" fillId="12" borderId="22" applyNumberFormat="0" applyProtection="0">
      <alignment horizontal="left" vertical="center"/>
    </xf>
    <xf numFmtId="0" fontId="119" fillId="0" borderId="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148" fillId="124" borderId="62" applyNumberFormat="0" applyAlignment="0" applyProtection="0"/>
    <xf numFmtId="0" fontId="149" fillId="38" borderId="62" applyNumberFormat="0" applyAlignment="0" applyProtection="0"/>
    <xf numFmtId="0" fontId="38" fillId="0" borderId="87" applyNumberFormat="0" applyFill="0" applyAlignment="0" applyProtection="0"/>
    <xf numFmtId="0" fontId="37" fillId="27" borderId="0" applyNumberFormat="0" applyBorder="0" applyAlignment="0" applyProtection="0"/>
    <xf numFmtId="0" fontId="150" fillId="9" borderId="0" applyNumberFormat="0" applyBorder="0" applyAlignment="0" applyProtection="0"/>
    <xf numFmtId="0" fontId="137" fillId="0" borderId="88" applyNumberFormat="0" applyFill="0" applyAlignment="0" applyProtection="0"/>
    <xf numFmtId="0" fontId="138" fillId="0" borderId="89" applyNumberFormat="0" applyFill="0" applyAlignment="0" applyProtection="0"/>
    <xf numFmtId="0" fontId="81" fillId="0" borderId="90" applyNumberFormat="0" applyFill="0" applyAlignment="0" applyProtection="0"/>
    <xf numFmtId="0" fontId="81" fillId="0" borderId="0" applyNumberFormat="0" applyFill="0" applyBorder="0" applyAlignment="0" applyProtection="0"/>
    <xf numFmtId="0" fontId="77" fillId="0" borderId="91" applyNumberFormat="0" applyFill="0" applyAlignment="0" applyProtection="0"/>
    <xf numFmtId="0" fontId="151" fillId="0" borderId="0" applyNumberFormat="0" applyFill="0" applyBorder="0" applyAlignment="0" applyProtection="0"/>
    <xf numFmtId="0" fontId="69" fillId="82" borderId="28" applyNumberFormat="0" applyAlignment="0" applyProtection="0"/>
    <xf numFmtId="0" fontId="34" fillId="0" borderId="0"/>
    <xf numFmtId="0" fontId="32" fillId="133" borderId="86" applyNumberFormat="0" applyProtection="0">
      <alignment horizontal="left" vertical="center" indent="1"/>
    </xf>
    <xf numFmtId="0" fontId="32" fillId="133" borderId="86" applyNumberFormat="0" applyProtection="0">
      <alignment horizontal="left" vertical="center" indent="1"/>
    </xf>
    <xf numFmtId="0" fontId="32" fillId="126" borderId="86" applyNumberFormat="0" applyProtection="0">
      <alignment horizontal="left" vertical="center" indent="1"/>
    </xf>
    <xf numFmtId="0" fontId="32" fillId="135" borderId="86" applyNumberFormat="0" applyProtection="0">
      <alignment horizontal="left" vertical="center" indent="1"/>
    </xf>
    <xf numFmtId="0" fontId="32" fillId="0" borderId="0"/>
    <xf numFmtId="0" fontId="152" fillId="136" borderId="0" applyNumberFormat="0" applyProtection="0"/>
    <xf numFmtId="0" fontId="127" fillId="0" borderId="92" applyNumberFormat="0" applyFont="0" applyFill="0" applyAlignment="0" applyProtection="0"/>
    <xf numFmtId="0" fontId="116" fillId="0" borderId="76" applyNumberFormat="0" applyFill="0" applyBorder="0" applyProtection="0"/>
    <xf numFmtId="0" fontId="130" fillId="108" borderId="76" applyNumberFormat="0" applyBorder="0" applyProtection="0">
      <alignment horizontal="right" vertical="center"/>
    </xf>
    <xf numFmtId="0" fontId="153" fillId="136" borderId="78" applyNumberFormat="0" applyProtection="0"/>
    <xf numFmtId="0" fontId="116" fillId="136" borderId="78" applyNumberFormat="0" applyProtection="0"/>
    <xf numFmtId="0" fontId="153" fillId="136" borderId="74" applyNumberFormat="0" applyProtection="0"/>
    <xf numFmtId="0" fontId="122" fillId="138" borderId="78" applyNumberFormat="0" applyProtection="0"/>
    <xf numFmtId="0" fontId="116" fillId="0" borderId="76" applyNumberFormat="0" applyProtection="0">
      <alignment horizontal="right" vertical="center"/>
    </xf>
    <xf numFmtId="0" fontId="153" fillId="0" borderId="74" applyNumberFormat="0" applyProtection="0">
      <alignment horizontal="right" vertical="center"/>
    </xf>
    <xf numFmtId="0" fontId="122" fillId="139" borderId="78" applyNumberFormat="0" applyProtection="0"/>
    <xf numFmtId="0" fontId="122" fillId="140" borderId="78" applyNumberFormat="0" applyProtection="0"/>
    <xf numFmtId="0" fontId="122" fillId="141" borderId="78" applyNumberFormat="0" applyProtection="0"/>
    <xf numFmtId="0" fontId="8" fillId="0" borderId="0"/>
    <xf numFmtId="43" fontId="8" fillId="0" borderId="0" applyFont="0" applyFill="0" applyBorder="0" applyAlignment="0" applyProtection="0"/>
    <xf numFmtId="0" fontId="8" fillId="0" borderId="0"/>
    <xf numFmtId="0" fontId="8" fillId="0" borderId="0"/>
    <xf numFmtId="0" fontId="34" fillId="0" borderId="0"/>
    <xf numFmtId="0" fontId="8" fillId="0" borderId="0"/>
    <xf numFmtId="0" fontId="12" fillId="0" borderId="0"/>
    <xf numFmtId="0" fontId="154" fillId="0" borderId="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0" fontId="34" fillId="0" borderId="0"/>
    <xf numFmtId="0" fontId="34" fillId="0" borderId="0"/>
    <xf numFmtId="0" fontId="34" fillId="0" borderId="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0" fontId="34" fillId="0" borderId="0"/>
    <xf numFmtId="0" fontId="34" fillId="0" borderId="0"/>
    <xf numFmtId="0" fontId="34" fillId="0" borderId="0"/>
    <xf numFmtId="43" fontId="8" fillId="0" borderId="0" applyFont="0" applyFill="0" applyBorder="0" applyAlignment="0" applyProtection="0"/>
    <xf numFmtId="43" fontId="8" fillId="0" borderId="0" applyFont="0" applyFill="0" applyBorder="0" applyAlignment="0" applyProtection="0"/>
    <xf numFmtId="0" fontId="12" fillId="0" borderId="0"/>
    <xf numFmtId="9" fontId="12" fillId="0" borderId="0" applyFont="0" applyFill="0" applyBorder="0" applyAlignment="0" applyProtection="0"/>
    <xf numFmtId="0" fontId="34" fillId="0" borderId="0"/>
    <xf numFmtId="9"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154" fillId="0" borderId="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155" fillId="0" borderId="0" applyFont="0" applyFill="0" applyBorder="0" applyAlignment="0" applyProtection="0"/>
    <xf numFmtId="0" fontId="155" fillId="0" borderId="0"/>
    <xf numFmtId="0" fontId="156" fillId="136" borderId="93"/>
    <xf numFmtId="0" fontId="156" fillId="142" borderId="93"/>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99" fontId="34" fillId="0" borderId="0" applyFont="0" applyFill="0" applyBorder="0" applyAlignment="0" applyProtection="0"/>
    <xf numFmtId="43" fontId="1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158" fillId="0" borderId="0"/>
    <xf numFmtId="0" fontId="32" fillId="0" borderId="0"/>
    <xf numFmtId="43" fontId="8" fillId="0" borderId="0" applyFont="0" applyFill="0" applyBorder="0" applyAlignment="0" applyProtection="0"/>
    <xf numFmtId="0" fontId="158" fillId="0" borderId="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32" fillId="0" borderId="0"/>
    <xf numFmtId="0" fontId="36" fillId="132" borderId="0" applyNumberFormat="0" applyBorder="0" applyAlignment="0" applyProtection="0"/>
    <xf numFmtId="0" fontId="37" fillId="131" borderId="0" applyNumberFormat="0" applyBorder="0" applyAlignment="0" applyProtection="0"/>
    <xf numFmtId="0" fontId="37" fillId="7" borderId="0" applyNumberFormat="0" applyBorder="0" applyAlignment="0" applyProtection="0"/>
    <xf numFmtId="0" fontId="36" fillId="25" borderId="0" applyNumberFormat="0" applyBorder="0" applyAlignment="0" applyProtection="0"/>
    <xf numFmtId="0" fontId="36" fillId="137" borderId="0" applyNumberFormat="0" applyBorder="0" applyAlignment="0" applyProtection="0"/>
    <xf numFmtId="0" fontId="37" fillId="83" borderId="0" applyNumberFormat="0" applyBorder="0" applyAlignment="0" applyProtection="0"/>
    <xf numFmtId="0" fontId="37" fillId="93" borderId="0" applyNumberFormat="0" applyBorder="0" applyAlignment="0" applyProtection="0"/>
    <xf numFmtId="0" fontId="36" fillId="98" borderId="0" applyNumberFormat="0" applyBorder="0" applyAlignment="0" applyProtection="0"/>
    <xf numFmtId="0" fontId="36" fillId="41" borderId="0" applyNumberFormat="0" applyBorder="0" applyAlignment="0" applyProtection="0"/>
    <xf numFmtId="0" fontId="37" fillId="97" borderId="0" applyNumberFormat="0" applyBorder="0" applyAlignment="0" applyProtection="0"/>
    <xf numFmtId="0" fontId="37" fillId="27" borderId="0" applyNumberFormat="0" applyBorder="0" applyAlignment="0" applyProtection="0"/>
    <xf numFmtId="0" fontId="36" fillId="86" borderId="0" applyNumberFormat="0" applyBorder="0" applyAlignment="0" applyProtection="0"/>
    <xf numFmtId="0" fontId="36" fillId="82" borderId="0" applyNumberFormat="0" applyBorder="0" applyAlignment="0" applyProtection="0"/>
    <xf numFmtId="0" fontId="37" fillId="83" borderId="0" applyNumberFormat="0" applyBorder="0" applyAlignment="0" applyProtection="0"/>
    <xf numFmtId="0" fontId="37" fillId="8" borderId="0" applyNumberFormat="0" applyBorder="0" applyAlignment="0" applyProtection="0"/>
    <xf numFmtId="0" fontId="36" fillId="93" borderId="0" applyNumberFormat="0" applyBorder="0" applyAlignment="0" applyProtection="0"/>
    <xf numFmtId="0" fontId="36" fillId="25" borderId="0" applyNumberFormat="0" applyBorder="0" applyAlignment="0" applyProtection="0"/>
    <xf numFmtId="0" fontId="37" fillId="96" borderId="0" applyNumberFormat="0" applyBorder="0" applyAlignment="0" applyProtection="0"/>
    <xf numFmtId="0" fontId="37" fillId="9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7" fillId="9" borderId="0" applyNumberFormat="0" applyBorder="0" applyAlignment="0" applyProtection="0"/>
    <xf numFmtId="0" fontId="37" fillId="38" borderId="0" applyNumberFormat="0" applyBorder="0" applyAlignment="0" applyProtection="0"/>
    <xf numFmtId="0" fontId="36" fillId="88" borderId="0" applyNumberFormat="0" applyBorder="0" applyAlignment="0" applyProtection="0"/>
    <xf numFmtId="0" fontId="150" fillId="9" borderId="0" applyNumberFormat="0" applyBorder="0" applyAlignment="0" applyProtection="0"/>
    <xf numFmtId="0" fontId="148" fillId="124" borderId="62" applyNumberFormat="0" applyAlignment="0" applyProtection="0"/>
    <xf numFmtId="0" fontId="69" fillId="82" borderId="28" applyNumberFormat="0" applyAlignment="0" applyProtection="0"/>
    <xf numFmtId="0" fontId="38" fillId="143" borderId="0" applyNumberFormat="0" applyBorder="0" applyAlignment="0" applyProtection="0"/>
    <xf numFmtId="0" fontId="38" fillId="144" borderId="0" applyNumberFormat="0" applyBorder="0" applyAlignment="0" applyProtection="0"/>
    <xf numFmtId="0" fontId="38" fillId="145" borderId="0" applyNumberFormat="0" applyBorder="0" applyAlignment="0" applyProtection="0"/>
    <xf numFmtId="0" fontId="37" fillId="27" borderId="0" applyNumberFormat="0" applyBorder="0" applyAlignment="0" applyProtection="0"/>
    <xf numFmtId="0" fontId="137" fillId="0" borderId="88" applyNumberFormat="0" applyFill="0" applyAlignment="0" applyProtection="0"/>
    <xf numFmtId="0" fontId="138" fillId="0" borderId="89" applyNumberFormat="0" applyFill="0" applyAlignment="0" applyProtection="0"/>
    <xf numFmtId="0" fontId="81" fillId="0" borderId="90" applyNumberFormat="0" applyFill="0" applyAlignment="0" applyProtection="0"/>
    <xf numFmtId="0" fontId="81" fillId="0" borderId="0" applyNumberFormat="0" applyFill="0" applyBorder="0" applyAlignment="0" applyProtection="0"/>
    <xf numFmtId="0" fontId="149" fillId="38" borderId="62" applyNumberFormat="0" applyAlignment="0" applyProtection="0"/>
    <xf numFmtId="0" fontId="77" fillId="0" borderId="91" applyNumberFormat="0" applyFill="0" applyAlignment="0" applyProtection="0"/>
    <xf numFmtId="0" fontId="77" fillId="38" borderId="0" applyNumberFormat="0" applyBorder="0" applyAlignment="0" applyProtection="0"/>
    <xf numFmtId="0" fontId="32" fillId="9" borderId="62" applyNumberFormat="0" applyFont="0" applyAlignment="0" applyProtection="0"/>
    <xf numFmtId="0" fontId="89" fillId="124" borderId="39" applyNumberFormat="0" applyAlignment="0" applyProtection="0"/>
    <xf numFmtId="0" fontId="159" fillId="135" borderId="86" applyNumberFormat="0" applyProtection="0">
      <alignment vertical="center"/>
    </xf>
    <xf numFmtId="0" fontId="31" fillId="134" borderId="86" applyNumberFormat="0" applyProtection="0">
      <alignment horizontal="left" vertical="top" indent="1"/>
    </xf>
    <xf numFmtId="0" fontId="32" fillId="98" borderId="62" applyNumberFormat="0" applyProtection="0">
      <alignment horizontal="right" vertical="center"/>
    </xf>
    <xf numFmtId="0" fontId="32" fillId="6" borderId="62" applyNumberFormat="0" applyProtection="0">
      <alignment horizontal="right" vertical="center"/>
    </xf>
    <xf numFmtId="0" fontId="32" fillId="125" borderId="37" applyNumberFormat="0" applyProtection="0">
      <alignment horizontal="right" vertical="center"/>
    </xf>
    <xf numFmtId="0" fontId="32" fillId="88" borderId="62" applyNumberFormat="0" applyProtection="0">
      <alignment horizontal="right" vertical="center"/>
    </xf>
    <xf numFmtId="0" fontId="32" fillId="87" borderId="62" applyNumberFormat="0" applyProtection="0">
      <alignment horizontal="right" vertical="center"/>
    </xf>
    <xf numFmtId="0" fontId="32" fillId="127" borderId="62" applyNumberFormat="0" applyProtection="0">
      <alignment horizontal="right" vertical="center"/>
    </xf>
    <xf numFmtId="0" fontId="32" fillId="41" borderId="62" applyNumberFormat="0" applyProtection="0">
      <alignment horizontal="right" vertical="center"/>
    </xf>
    <xf numFmtId="0" fontId="32" fillId="86" borderId="62" applyNumberFormat="0" applyProtection="0">
      <alignment horizontal="right" vertical="center"/>
    </xf>
    <xf numFmtId="0" fontId="32" fillId="27" borderId="62" applyNumberFormat="0" applyProtection="0">
      <alignment horizontal="right" vertical="center"/>
    </xf>
    <xf numFmtId="0" fontId="32" fillId="146" borderId="94" applyNumberFormat="0" applyProtection="0">
      <alignment horizontal="left" vertical="center" indent="1"/>
    </xf>
    <xf numFmtId="0" fontId="32" fillId="0" borderId="94" applyNumberFormat="0" applyProtection="0">
      <alignment horizontal="left" vertical="center" indent="1"/>
    </xf>
    <xf numFmtId="0" fontId="32" fillId="0" borderId="86" applyNumberFormat="0" applyProtection="0">
      <alignment horizontal="left" vertical="center" indent="1"/>
    </xf>
    <xf numFmtId="0" fontId="32" fillId="133" borderId="86" applyNumberFormat="0" applyProtection="0">
      <alignment horizontal="right" vertical="center"/>
    </xf>
    <xf numFmtId="0" fontId="32" fillId="0" borderId="86" applyNumberFormat="0" applyProtection="0">
      <alignment horizontal="left" vertical="center" indent="1"/>
    </xf>
    <xf numFmtId="0" fontId="32" fillId="0" borderId="86" applyNumberFormat="0" applyProtection="0">
      <alignment horizontal="left" vertical="center" indent="1"/>
    </xf>
    <xf numFmtId="0" fontId="32" fillId="133" borderId="86" applyNumberFormat="0" applyProtection="0">
      <alignment horizontal="left" vertical="center" indent="1"/>
    </xf>
    <xf numFmtId="0" fontId="32" fillId="133" borderId="86" applyNumberFormat="0" applyProtection="0">
      <alignment horizontal="left" vertical="top" indent="1"/>
    </xf>
    <xf numFmtId="0" fontId="32" fillId="142" borderId="86" applyNumberFormat="0" applyProtection="0">
      <alignment horizontal="left" vertical="center" indent="1"/>
    </xf>
    <xf numFmtId="0" fontId="32" fillId="142" borderId="86" applyNumberFormat="0" applyProtection="0">
      <alignment horizontal="left" vertical="top" indent="1"/>
    </xf>
    <xf numFmtId="0" fontId="32" fillId="126" borderId="86" applyNumberFormat="0" applyProtection="0">
      <alignment horizontal="left" vertical="center" indent="1"/>
    </xf>
    <xf numFmtId="0" fontId="32" fillId="126" borderId="86" applyNumberFormat="0" applyProtection="0">
      <alignment horizontal="left" vertical="top" indent="1"/>
    </xf>
    <xf numFmtId="0" fontId="32" fillId="135" borderId="86" applyNumberFormat="0" applyProtection="0">
      <alignment horizontal="left" vertical="center" indent="1"/>
    </xf>
    <xf numFmtId="0" fontId="32" fillId="135" borderId="86" applyNumberFormat="0" applyProtection="0">
      <alignment horizontal="left" vertical="top" indent="1"/>
    </xf>
    <xf numFmtId="0" fontId="32" fillId="0" borderId="95" applyNumberFormat="0">
      <protection locked="0"/>
    </xf>
    <xf numFmtId="0" fontId="157" fillId="147" borderId="96"/>
    <xf numFmtId="0" fontId="35" fillId="9" borderId="86" applyNumberFormat="0" applyProtection="0">
      <alignment vertical="center"/>
    </xf>
    <xf numFmtId="0" fontId="160" fillId="9" borderId="86" applyNumberFormat="0" applyProtection="0">
      <alignment vertical="center"/>
    </xf>
    <xf numFmtId="0" fontId="35" fillId="0" borderId="86" applyNumberFormat="0" applyProtection="0">
      <alignment horizontal="left" vertical="center" indent="1"/>
    </xf>
    <xf numFmtId="0" fontId="35" fillId="0" borderId="86" applyNumberFormat="0" applyProtection="0">
      <alignment horizontal="left" vertical="top" indent="1"/>
    </xf>
    <xf numFmtId="0" fontId="160" fillId="0" borderId="86" applyNumberFormat="0" applyProtection="0">
      <alignment horizontal="right" vertical="center"/>
    </xf>
    <xf numFmtId="0" fontId="35" fillId="133" borderId="86" applyNumberFormat="0" applyProtection="0">
      <alignment horizontal="left" vertical="top" indent="1"/>
    </xf>
    <xf numFmtId="0" fontId="162" fillId="147" borderId="0" applyNumberFormat="0" applyProtection="0">
      <alignment horizontal="left" vertical="center" indent="1"/>
    </xf>
    <xf numFmtId="0" fontId="161" fillId="0" borderId="86"/>
    <xf numFmtId="0" fontId="161" fillId="0" borderId="86" applyNumberFormat="0" applyProtection="0">
      <alignment horizontal="right" vertical="center"/>
    </xf>
    <xf numFmtId="0" fontId="146" fillId="0" borderId="0" applyNumberFormat="0" applyFill="0" applyBorder="0" applyAlignment="0" applyProtection="0"/>
    <xf numFmtId="0" fontId="38" fillId="0" borderId="87" applyNumberFormat="0" applyFill="0" applyAlignment="0" applyProtection="0"/>
    <xf numFmtId="0" fontId="151" fillId="0" borderId="0" applyNumberFormat="0" applyFill="0" applyBorder="0" applyAlignment="0" applyProtection="0"/>
    <xf numFmtId="0" fontId="36" fillId="132" borderId="0" applyNumberFormat="0" applyBorder="0" applyAlignment="0" applyProtection="0"/>
    <xf numFmtId="0" fontId="36" fillId="41"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2"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2" fillId="0" borderId="0"/>
    <xf numFmtId="0" fontId="36" fillId="132"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41"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127" borderId="0" applyNumberFormat="0" applyBorder="0" applyAlignment="0" applyProtection="0"/>
    <xf numFmtId="0" fontId="36" fillId="82" borderId="0" applyNumberFormat="0" applyBorder="0" applyAlignment="0" applyProtection="0"/>
    <xf numFmtId="0" fontId="36" fillId="12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13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8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25"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8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25" borderId="0" applyNumberFormat="0" applyBorder="0" applyAlignment="0" applyProtection="0"/>
    <xf numFmtId="0" fontId="36" fillId="137"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25" borderId="0" applyNumberFormat="0" applyBorder="0" applyAlignment="0" applyProtection="0"/>
    <xf numFmtId="0" fontId="36" fillId="137"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32" borderId="0" applyNumberFormat="0" applyBorder="0" applyAlignment="0" applyProtection="0"/>
    <xf numFmtId="0" fontId="36" fillId="25"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12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27" borderId="0" applyNumberFormat="0" applyBorder="0" applyAlignment="0" applyProtection="0"/>
    <xf numFmtId="0" fontId="36" fillId="13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27"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25" borderId="0" applyNumberFormat="0" applyBorder="0" applyAlignment="0" applyProtection="0"/>
    <xf numFmtId="0" fontId="36" fillId="132"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82"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132" borderId="0" applyNumberFormat="0" applyBorder="0" applyAlignment="0" applyProtection="0"/>
    <xf numFmtId="0" fontId="89" fillId="124" borderId="39" applyNumberFormat="0" applyAlignment="0" applyProtection="0"/>
    <xf numFmtId="0" fontId="32" fillId="9" borderId="62" applyNumberFormat="0" applyFont="0" applyAlignment="0" applyProtection="0"/>
    <xf numFmtId="0" fontId="32" fillId="0" borderId="0"/>
    <xf numFmtId="0" fontId="32" fillId="0" borderId="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148" fillId="124" borderId="62" applyNumberFormat="0" applyAlignment="0" applyProtection="0"/>
    <xf numFmtId="0" fontId="149" fillId="38" borderId="62" applyNumberFormat="0" applyAlignment="0" applyProtection="0"/>
    <xf numFmtId="0" fontId="32" fillId="0" borderId="0"/>
    <xf numFmtId="0" fontId="32" fillId="9" borderId="62" applyNumberFormat="0" applyFont="0" applyAlignment="0" applyProtection="0"/>
    <xf numFmtId="0" fontId="89" fillId="124" borderId="39" applyNumberFormat="0" applyAlignment="0" applyProtection="0"/>
    <xf numFmtId="0" fontId="32" fillId="98" borderId="62" applyNumberFormat="0" applyProtection="0">
      <alignment horizontal="right" vertical="center"/>
    </xf>
    <xf numFmtId="0" fontId="32" fillId="6" borderId="62" applyNumberFormat="0" applyProtection="0">
      <alignment horizontal="right" vertical="center"/>
    </xf>
    <xf numFmtId="0" fontId="32" fillId="125" borderId="37" applyNumberFormat="0" applyProtection="0">
      <alignment horizontal="right" vertical="center"/>
    </xf>
    <xf numFmtId="0" fontId="32" fillId="88" borderId="62" applyNumberFormat="0" applyProtection="0">
      <alignment horizontal="right" vertical="center"/>
    </xf>
    <xf numFmtId="0" fontId="32" fillId="87" borderId="62" applyNumberFormat="0" applyProtection="0">
      <alignment horizontal="right" vertical="center"/>
    </xf>
    <xf numFmtId="0" fontId="32" fillId="127" borderId="62" applyNumberFormat="0" applyProtection="0">
      <alignment horizontal="right" vertical="center"/>
    </xf>
    <xf numFmtId="0" fontId="32" fillId="41" borderId="62" applyNumberFormat="0" applyProtection="0">
      <alignment horizontal="right" vertical="center"/>
    </xf>
    <xf numFmtId="0" fontId="32" fillId="86" borderId="62" applyNumberFormat="0" applyProtection="0">
      <alignment horizontal="right" vertical="center"/>
    </xf>
    <xf numFmtId="0" fontId="32" fillId="27" borderId="62" applyNumberFormat="0" applyProtection="0">
      <alignment horizontal="right" vertical="center"/>
    </xf>
    <xf numFmtId="0" fontId="32" fillId="146" borderId="94" applyNumberFormat="0" applyProtection="0">
      <alignment horizontal="left" vertical="center" indent="1"/>
    </xf>
    <xf numFmtId="0" fontId="32" fillId="0" borderId="94" applyNumberFormat="0" applyProtection="0">
      <alignment horizontal="left" vertical="center" indent="1"/>
    </xf>
    <xf numFmtId="0" fontId="32" fillId="0" borderId="86" applyNumberFormat="0" applyProtection="0">
      <alignment horizontal="left" vertical="center" indent="1"/>
    </xf>
    <xf numFmtId="0" fontId="32" fillId="133" borderId="86" applyNumberFormat="0" applyProtection="0">
      <alignment horizontal="right" vertical="center"/>
    </xf>
    <xf numFmtId="0" fontId="32" fillId="0" borderId="86" applyNumberFormat="0" applyProtection="0">
      <alignment horizontal="left" vertical="center" indent="1"/>
    </xf>
    <xf numFmtId="0" fontId="32" fillId="0" borderId="86" applyNumberFormat="0" applyProtection="0">
      <alignment horizontal="left" vertical="center" indent="1"/>
    </xf>
    <xf numFmtId="0" fontId="32" fillId="133" borderId="86" applyNumberFormat="0" applyProtection="0">
      <alignment horizontal="left" vertical="center" indent="1"/>
    </xf>
    <xf numFmtId="0" fontId="32" fillId="133" borderId="86" applyNumberFormat="0" applyProtection="0">
      <alignment horizontal="left" vertical="top" indent="1"/>
    </xf>
    <xf numFmtId="0" fontId="32" fillId="142" borderId="86" applyNumberFormat="0" applyProtection="0">
      <alignment horizontal="left" vertical="center" indent="1"/>
    </xf>
    <xf numFmtId="0" fontId="32" fillId="142" borderId="86" applyNumberFormat="0" applyProtection="0">
      <alignment horizontal="left" vertical="top" indent="1"/>
    </xf>
    <xf numFmtId="0" fontId="32" fillId="126" borderId="86" applyNumberFormat="0" applyProtection="0">
      <alignment horizontal="left" vertical="center" indent="1"/>
    </xf>
    <xf numFmtId="0" fontId="32" fillId="126" borderId="86" applyNumberFormat="0" applyProtection="0">
      <alignment horizontal="left" vertical="top" indent="1"/>
    </xf>
    <xf numFmtId="0" fontId="32" fillId="135" borderId="86" applyNumberFormat="0" applyProtection="0">
      <alignment horizontal="left" vertical="center" indent="1"/>
    </xf>
    <xf numFmtId="0" fontId="32" fillId="135" borderId="86" applyNumberFormat="0" applyProtection="0">
      <alignment horizontal="left" vertical="top" indent="1"/>
    </xf>
    <xf numFmtId="0" fontId="32" fillId="0" borderId="95" applyNumberFormat="0">
      <protection locked="0"/>
    </xf>
    <xf numFmtId="0" fontId="32" fillId="0" borderId="86" applyNumberFormat="0" applyProtection="0">
      <alignment horizontal="right" vertical="center"/>
    </xf>
    <xf numFmtId="0" fontId="32" fillId="133" borderId="86" applyNumberFormat="0" applyProtection="0">
      <alignment horizontal="left" vertical="center" indent="1"/>
    </xf>
    <xf numFmtId="0" fontId="38" fillId="0" borderId="87" applyNumberFormat="0" applyFill="0" applyAlignment="0" applyProtection="0"/>
    <xf numFmtId="0" fontId="89" fillId="124" borderId="39" applyNumberFormat="0" applyAlignment="0" applyProtection="0"/>
    <xf numFmtId="0" fontId="148" fillId="124" borderId="62" applyNumberFormat="0" applyAlignment="0" applyProtection="0"/>
    <xf numFmtId="0" fontId="149" fillId="38" borderId="62" applyNumberFormat="0" applyAlignment="0" applyProtection="0"/>
    <xf numFmtId="0" fontId="38" fillId="0" borderId="87" applyNumberFormat="0" applyFill="0" applyAlignment="0" applyProtection="0"/>
    <xf numFmtId="0" fontId="32" fillId="9" borderId="62" applyNumberFormat="0" applyFont="0" applyAlignment="0" applyProtection="0"/>
    <xf numFmtId="0" fontId="32" fillId="0" borderId="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2" fillId="0" borderId="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0" fontId="36" fillId="132" borderId="0" applyNumberFormat="0" applyBorder="0" applyAlignment="0" applyProtection="0"/>
    <xf numFmtId="0" fontId="36" fillId="137" borderId="0" applyNumberFormat="0" applyBorder="0" applyAlignment="0" applyProtection="0"/>
    <xf numFmtId="0" fontId="36" fillId="41" borderId="0" applyNumberFormat="0" applyBorder="0" applyAlignment="0" applyProtection="0"/>
    <xf numFmtId="0" fontId="36" fillId="82" borderId="0" applyNumberFormat="0" applyBorder="0" applyAlignment="0" applyProtection="0"/>
    <xf numFmtId="0" fontId="36" fillId="25" borderId="0" applyNumberFormat="0" applyBorder="0" applyAlignment="0" applyProtection="0"/>
    <xf numFmtId="0" fontId="36" fillId="127" borderId="0" applyNumberFormat="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165" fillId="123" borderId="74" applyNumberFormat="0" applyProtection="0">
      <alignment horizontal="right" vertical="center"/>
    </xf>
    <xf numFmtId="0" fontId="163" fillId="148" borderId="74" applyNumberFormat="0">
      <protection locked="0"/>
    </xf>
    <xf numFmtId="0" fontId="122" fillId="123" borderId="74" applyNumberFormat="0" applyProtection="0"/>
    <xf numFmtId="0" fontId="163" fillId="0" borderId="75" applyNumberFormat="0" applyFill="0" applyBorder="0" applyAlignment="0" applyProtection="0"/>
    <xf numFmtId="0" fontId="163" fillId="148" borderId="74" applyNumberFormat="0">
      <protection locked="0"/>
    </xf>
    <xf numFmtId="0" fontId="153" fillId="123" borderId="74" applyNumberFormat="0" applyProtection="0">
      <alignment horizontal="right" vertical="center"/>
    </xf>
    <xf numFmtId="0" fontId="164" fillId="0" borderId="75" applyNumberFormat="0" applyBorder="0" applyAlignment="0" applyProtection="0"/>
    <xf numFmtId="0" fontId="122" fillId="148" borderId="74" applyNumberFormat="0">
      <protection locked="0"/>
    </xf>
    <xf numFmtId="0" fontId="166" fillId="141" borderId="76" applyNumberFormat="0" applyBorder="0">
      <alignment horizontal="right" vertical="center"/>
      <protection locked="0"/>
    </xf>
    <xf numFmtId="0" fontId="122" fillId="148" borderId="74" applyNumberFormat="0">
      <protection locked="0"/>
    </xf>
    <xf numFmtId="0" fontId="163" fillId="123" borderId="74" applyNumberFormat="0" applyProtection="0"/>
    <xf numFmtId="0" fontId="153" fillId="141" borderId="74" applyNumberFormat="0" applyBorder="0">
      <alignment horizontal="right" vertical="center"/>
      <protection locked="0"/>
    </xf>
    <xf numFmtId="0" fontId="116" fillId="141" borderId="76" applyNumberFormat="0" applyBorder="0">
      <alignment horizontal="right" vertical="center"/>
      <protection locked="0"/>
    </xf>
    <xf numFmtId="0" fontId="165" fillId="141" borderId="74" applyNumberFormat="0" applyBorder="0">
      <alignment horizontal="right" vertical="center"/>
      <protection locked="0"/>
    </xf>
    <xf numFmtId="0" fontId="116" fillId="0" borderId="76" applyNumberFormat="0" applyFill="0" applyBorder="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32" fillId="0" borderId="0" applyFont="0" applyFill="0" applyBorder="0" applyAlignment="0" applyProtection="0"/>
    <xf numFmtId="0" fontId="32" fillId="4" borderId="0"/>
    <xf numFmtId="0" fontId="106" fillId="149" borderId="0" applyNumberFormat="0" applyBorder="0" applyAlignment="0" applyProtection="0"/>
    <xf numFmtId="0" fontId="37" fillId="11" borderId="0" applyNumberFormat="0" applyBorder="0" applyAlignment="0" applyProtection="0"/>
    <xf numFmtId="0" fontId="37" fillId="25" borderId="0" applyNumberFormat="0" applyBorder="0" applyAlignment="0" applyProtection="0"/>
    <xf numFmtId="0" fontId="36" fillId="3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6" fillId="39" borderId="0" applyNumberFormat="0" applyBorder="0" applyAlignment="0" applyProtection="0"/>
    <xf numFmtId="0" fontId="37" fillId="96" borderId="0" applyNumberFormat="0" applyBorder="0" applyAlignment="0" applyProtection="0"/>
    <xf numFmtId="0" fontId="37" fillId="13" borderId="0" applyNumberFormat="0" applyBorder="0" applyAlignment="0" applyProtection="0"/>
    <xf numFmtId="0" fontId="37" fillId="26" borderId="0" applyNumberFormat="0" applyBorder="0" applyAlignment="0" applyProtection="0"/>
    <xf numFmtId="0" fontId="37" fillId="91" borderId="0" applyNumberFormat="0" applyBorder="0" applyAlignment="0" applyProtection="0"/>
    <xf numFmtId="0" fontId="37" fillId="131" borderId="0" applyNumberFormat="0" applyBorder="0" applyAlignment="0" applyProtection="0"/>
    <xf numFmtId="0" fontId="37" fillId="92" borderId="0" applyNumberFormat="0" applyBorder="0" applyAlignment="0" applyProtection="0"/>
    <xf numFmtId="0" fontId="37" fillId="93" borderId="0" applyNumberFormat="0" applyBorder="0" applyAlignment="0" applyProtection="0"/>
    <xf numFmtId="0" fontId="37" fillId="14" borderId="0" applyNumberFormat="0" applyBorder="0" applyAlignment="0" applyProtection="0"/>
    <xf numFmtId="0" fontId="37" fillId="27" borderId="0" applyNumberFormat="0" applyBorder="0" applyAlignment="0" applyProtection="0"/>
    <xf numFmtId="0" fontId="37" fillId="132" borderId="0" applyNumberFormat="0" applyBorder="0" applyAlignment="0" applyProtection="0"/>
    <xf numFmtId="0" fontId="37" fillId="28" borderId="0" applyNumberFormat="0" applyBorder="0" applyAlignment="0" applyProtection="0"/>
    <xf numFmtId="0" fontId="37" fillId="41" borderId="0" applyNumberFormat="0" applyBorder="0" applyAlignment="0" applyProtection="0"/>
    <xf numFmtId="0" fontId="36" fillId="97" borderId="0" applyNumberFormat="0" applyBorder="0" applyAlignment="0" applyProtection="0"/>
    <xf numFmtId="0" fontId="36" fillId="150" borderId="0" applyNumberFormat="0" applyBorder="0" applyAlignment="0" applyProtection="0"/>
    <xf numFmtId="0" fontId="36" fillId="38" borderId="0" applyNumberFormat="0" applyBorder="0" applyAlignment="0" applyProtection="0"/>
    <xf numFmtId="0" fontId="36" fillId="151" borderId="0" applyNumberFormat="0" applyBorder="0" applyAlignment="0" applyProtection="0"/>
    <xf numFmtId="0" fontId="37" fillId="40" borderId="0" applyNumberFormat="0" applyBorder="0" applyAlignment="0" applyProtection="0"/>
    <xf numFmtId="0" fontId="37" fillId="87" borderId="0" applyNumberFormat="0" applyBorder="0" applyAlignment="0" applyProtection="0"/>
    <xf numFmtId="0" fontId="53" fillId="131" borderId="23" applyNumberFormat="0" applyAlignment="0" applyProtection="0"/>
    <xf numFmtId="0" fontId="50" fillId="6" borderId="24" applyNumberFormat="0" applyAlignment="0" applyProtection="0"/>
    <xf numFmtId="0" fontId="37" fillId="93" borderId="32" applyNumberFormat="0" applyAlignment="0" applyProtection="0"/>
    <xf numFmtId="0" fontId="38" fillId="75" borderId="0" applyNumberFormat="0" applyBorder="0" applyAlignment="0" applyProtection="0"/>
    <xf numFmtId="0" fontId="38" fillId="76" borderId="0" applyNumberFormat="0" applyBorder="0" applyAlignment="0" applyProtection="0"/>
    <xf numFmtId="0" fontId="38" fillId="77" borderId="0" applyNumberFormat="0" applyBorder="0" applyAlignment="0" applyProtection="0"/>
    <xf numFmtId="0" fontId="38" fillId="0" borderId="33" applyNumberFormat="0" applyFill="0" applyAlignment="0" applyProtection="0"/>
    <xf numFmtId="0" fontId="37" fillId="88" borderId="0" applyNumberFormat="0" applyBorder="0" applyAlignment="0" applyProtection="0"/>
    <xf numFmtId="168" fontId="34" fillId="0" borderId="0" applyFont="0" applyFill="0" applyBorder="0" applyAlignment="0" applyProtection="0"/>
    <xf numFmtId="0" fontId="52" fillId="91" borderId="0" applyNumberFormat="0" applyBorder="0" applyAlignment="0" applyProtection="0"/>
    <xf numFmtId="0" fontId="35" fillId="98" borderId="37" applyNumberFormat="0" applyAlignment="0" applyProtection="0"/>
    <xf numFmtId="9" fontId="34" fillId="0" borderId="0" applyFont="0" applyFill="0" applyBorder="0" applyAlignment="0" applyProtection="0"/>
    <xf numFmtId="0" fontId="54" fillId="82" borderId="56" applyNumberFormat="0" applyProtection="0">
      <alignment vertical="center"/>
    </xf>
    <xf numFmtId="0" fontId="35" fillId="82" borderId="56" applyNumberFormat="0" applyProtection="0">
      <alignment vertical="center"/>
    </xf>
    <xf numFmtId="0" fontId="54" fillId="11" borderId="56" applyNumberFormat="0" applyProtection="0">
      <alignment horizontal="left" vertical="center" indent="1"/>
    </xf>
    <xf numFmtId="0" fontId="35" fillId="11" borderId="56" applyNumberFormat="0" applyProtection="0">
      <alignment horizontal="left" vertical="top" indent="1"/>
    </xf>
    <xf numFmtId="0" fontId="32" fillId="5" borderId="22" applyNumberFormat="0" applyProtection="0">
      <alignment horizontal="left" vertical="center" indent="1"/>
    </xf>
    <xf numFmtId="0" fontId="32" fillId="83" borderId="22" applyNumberFormat="0" applyProtection="0">
      <alignment horizontal="right" vertical="center"/>
    </xf>
    <xf numFmtId="0" fontId="32" fillId="84" borderId="22" applyNumberFormat="0" applyProtection="0">
      <alignment horizontal="right" vertical="center"/>
    </xf>
    <xf numFmtId="0" fontId="32" fillId="85" borderId="22" applyNumberFormat="0" applyProtection="0">
      <alignment horizontal="right" vertical="center"/>
    </xf>
    <xf numFmtId="0" fontId="32" fillId="41" borderId="22" applyNumberFormat="0" applyProtection="0">
      <alignment horizontal="right" vertical="center"/>
    </xf>
    <xf numFmtId="0" fontId="32" fillId="86" borderId="22" applyNumberFormat="0" applyProtection="0">
      <alignment horizontal="right" vertical="center"/>
    </xf>
    <xf numFmtId="0" fontId="32" fillId="87" borderId="22" applyNumberFormat="0" applyProtection="0">
      <alignment horizontal="right" vertical="center"/>
    </xf>
    <xf numFmtId="0" fontId="32" fillId="27" borderId="22" applyNumberFormat="0" applyProtection="0">
      <alignment horizontal="right" vertical="center"/>
    </xf>
    <xf numFmtId="0" fontId="32" fillId="40" borderId="22" applyNumberFormat="0" applyProtection="0">
      <alignment horizontal="right" vertical="center"/>
    </xf>
    <xf numFmtId="0" fontId="32" fillId="88" borderId="22" applyNumberFormat="0" applyProtection="0">
      <alignment horizontal="right" vertical="center"/>
    </xf>
    <xf numFmtId="0" fontId="31" fillId="90" borderId="22" applyNumberFormat="0" applyProtection="0">
      <alignment horizontal="left" vertical="center" indent="1"/>
    </xf>
    <xf numFmtId="0" fontId="32" fillId="91" borderId="58" applyNumberFormat="0" applyProtection="0">
      <alignment horizontal="left" vertical="center" indent="1"/>
    </xf>
    <xf numFmtId="0" fontId="34" fillId="92" borderId="22" applyNumberFormat="0" applyProtection="0">
      <alignment horizontal="left" vertical="center" indent="1"/>
    </xf>
    <xf numFmtId="0" fontId="32" fillId="12" borderId="22" applyNumberFormat="0" applyProtection="0">
      <alignment horizontal="center" vertical="center"/>
    </xf>
    <xf numFmtId="0" fontId="35" fillId="91" borderId="59" applyNumberFormat="0" applyProtection="0">
      <alignment horizontal="left" vertical="center" indent="1"/>
    </xf>
    <xf numFmtId="0" fontId="35" fillId="91" borderId="59" applyNumberFormat="0" applyProtection="0">
      <alignment horizontal="left" vertical="center" indent="1"/>
    </xf>
    <xf numFmtId="0" fontId="31" fillId="5" borderId="22" applyNumberFormat="0" applyProtection="0">
      <alignment horizontal="left" vertical="center" indent="1"/>
    </xf>
    <xf numFmtId="0" fontId="56" fillId="4" borderId="22" applyNumberFormat="0" applyProtection="0">
      <alignment horizontal="left" vertical="top" indent="1"/>
    </xf>
    <xf numFmtId="0" fontId="32" fillId="93" borderId="61" applyNumberFormat="0">
      <protection locked="0"/>
    </xf>
    <xf numFmtId="0" fontId="40" fillId="97" borderId="56"/>
    <xf numFmtId="0" fontId="35" fillId="98" borderId="63" applyNumberFormat="0" applyProtection="0">
      <alignment vertical="center"/>
    </xf>
    <xf numFmtId="0" fontId="55" fillId="98" borderId="63" applyNumberFormat="0" applyProtection="0">
      <alignment vertical="center"/>
    </xf>
    <xf numFmtId="0" fontId="35" fillId="7" borderId="38" applyNumberFormat="0" applyProtection="0">
      <alignment horizontal="left" vertical="center" indent="1"/>
    </xf>
    <xf numFmtId="0" fontId="55" fillId="7" borderId="38" applyNumberFormat="0" applyProtection="0">
      <alignment horizontal="left" vertical="top" indent="1"/>
    </xf>
    <xf numFmtId="0" fontId="32" fillId="4" borderId="22" applyNumberFormat="0" applyProtection="0">
      <alignment horizontal="right" vertical="center"/>
    </xf>
    <xf numFmtId="0" fontId="55" fillId="4" borderId="38" applyNumberFormat="0" applyProtection="0">
      <alignment horizontal="right" vertical="center"/>
    </xf>
    <xf numFmtId="0" fontId="31" fillId="12" borderId="22" applyNumberFormat="0" applyProtection="0">
      <alignment horizontal="left" vertical="center"/>
    </xf>
    <xf numFmtId="0" fontId="35" fillId="8" borderId="64" applyNumberFormat="0" applyProtection="0">
      <alignment horizontal="left" vertical="top" indent="1"/>
    </xf>
    <xf numFmtId="0" fontId="46" fillId="4" borderId="65" applyNumberFormat="0" applyProtection="0">
      <alignment horizontal="left" vertical="center" indent="1"/>
    </xf>
    <xf numFmtId="0" fontId="35" fillId="99" borderId="83"/>
    <xf numFmtId="0" fontId="47" fillId="4" borderId="22" applyNumberFormat="0" applyProtection="0">
      <alignment horizontal="right" vertical="center"/>
    </xf>
    <xf numFmtId="0" fontId="37" fillId="85" borderId="0" applyNumberFormat="0" applyBorder="0" applyAlignment="0" applyProtection="0"/>
    <xf numFmtId="0" fontId="48" fillId="0" borderId="0" applyNumberFormat="0" applyFill="0" applyBorder="0" applyAlignment="0" applyProtection="0"/>
    <xf numFmtId="0" fontId="42" fillId="0" borderId="65" applyNumberFormat="0" applyFill="0" applyAlignment="0" applyProtection="0"/>
    <xf numFmtId="0" fontId="43" fillId="0" borderId="65" applyNumberFormat="0" applyFill="0" applyAlignment="0" applyProtection="0"/>
    <xf numFmtId="0" fontId="44" fillId="0" borderId="67" applyNumberFormat="0" applyFill="0" applyAlignment="0" applyProtection="0"/>
    <xf numFmtId="0" fontId="45" fillId="0" borderId="68" applyNumberFormat="0" applyFill="0" applyAlignment="0" applyProtection="0"/>
    <xf numFmtId="0" fontId="52" fillId="0" borderId="69" applyNumberFormat="0" applyFill="0" applyAlignment="0" applyProtection="0"/>
    <xf numFmtId="0" fontId="49" fillId="0" borderId="0" applyNumberFormat="0" applyFill="0" applyBorder="0" applyAlignment="0" applyProtection="0"/>
    <xf numFmtId="0" fontId="41" fillId="125" borderId="70" applyNumberFormat="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0" fontId="35" fillId="98" borderId="37" applyNumberFormat="0" applyAlignment="0" applyProtection="0"/>
    <xf numFmtId="0" fontId="32" fillId="5" borderId="22" applyNumberFormat="0" applyProtection="0">
      <alignment horizontal="left" vertical="center" indent="1"/>
    </xf>
    <xf numFmtId="0" fontId="32" fillId="83" borderId="22" applyNumberFormat="0" applyProtection="0">
      <alignment horizontal="right" vertical="center"/>
    </xf>
    <xf numFmtId="0" fontId="32" fillId="84" borderId="22" applyNumberFormat="0" applyProtection="0">
      <alignment horizontal="right" vertical="center"/>
    </xf>
    <xf numFmtId="0" fontId="32" fillId="85" borderId="22" applyNumberFormat="0" applyProtection="0">
      <alignment horizontal="right" vertical="center"/>
    </xf>
    <xf numFmtId="0" fontId="32" fillId="41" borderId="22" applyNumberFormat="0" applyProtection="0">
      <alignment horizontal="right" vertical="center"/>
    </xf>
    <xf numFmtId="0" fontId="32" fillId="86" borderId="22" applyNumberFormat="0" applyProtection="0">
      <alignment horizontal="right" vertical="center"/>
    </xf>
    <xf numFmtId="0" fontId="32" fillId="87" borderId="22" applyNumberFormat="0" applyProtection="0">
      <alignment horizontal="right" vertical="center"/>
    </xf>
    <xf numFmtId="0" fontId="32" fillId="27" borderId="22" applyNumberFormat="0" applyProtection="0">
      <alignment horizontal="right" vertical="center"/>
    </xf>
    <xf numFmtId="0" fontId="32" fillId="40" borderId="22" applyNumberFormat="0" applyProtection="0">
      <alignment horizontal="right" vertical="center"/>
    </xf>
    <xf numFmtId="0" fontId="32" fillId="88" borderId="22" applyNumberFormat="0" applyProtection="0">
      <alignment horizontal="right" vertical="center"/>
    </xf>
    <xf numFmtId="0" fontId="32" fillId="91" borderId="58" applyNumberFormat="0" applyProtection="0">
      <alignment horizontal="left" vertical="center" indent="1"/>
    </xf>
    <xf numFmtId="0" fontId="32" fillId="12" borderId="22" applyNumberFormat="0" applyProtection="0">
      <alignment horizontal="center" vertical="center"/>
    </xf>
    <xf numFmtId="0" fontId="32" fillId="12" borderId="22" applyNumberFormat="0" applyProtection="0">
      <alignment horizontal="left" vertical="center" indent="1"/>
    </xf>
    <xf numFmtId="0" fontId="32" fillId="6" borderId="22" applyNumberFormat="0" applyProtection="0">
      <alignment horizontal="left" vertical="center" indent="1"/>
    </xf>
    <xf numFmtId="0" fontId="32" fillId="4" borderId="22" applyNumberFormat="0" applyProtection="0">
      <alignment horizontal="left" vertical="center" indent="1"/>
    </xf>
    <xf numFmtId="0" fontId="32" fillId="4" borderId="22" applyNumberFormat="0" applyProtection="0">
      <alignment horizontal="right" vertical="center"/>
    </xf>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170" fontId="34" fillId="0" borderId="0" applyFont="0" applyFill="0" applyBorder="0" applyAlignment="0" applyProtection="0"/>
    <xf numFmtId="0" fontId="36" fillId="28" borderId="0" applyNumberFormat="0" applyBorder="0" applyAlignment="0" applyProtection="0"/>
    <xf numFmtId="0" fontId="36" fillId="125" borderId="0" applyNumberFormat="0" applyBorder="0" applyAlignment="0" applyProtection="0"/>
    <xf numFmtId="0" fontId="36" fillId="41" borderId="0" applyNumberFormat="0" applyBorder="0" applyAlignment="0" applyProtection="0"/>
    <xf numFmtId="0" fontId="36" fillId="92" borderId="0" applyNumberFormat="0" applyBorder="0" applyAlignment="0" applyProtection="0"/>
    <xf numFmtId="0" fontId="36" fillId="28" borderId="0" applyNumberFormat="0" applyBorder="0" applyAlignment="0" applyProtection="0"/>
    <xf numFmtId="0" fontId="36" fillId="88" borderId="0" applyNumberFormat="0" applyBorder="0" applyAlignment="0" applyProtection="0"/>
  </cellStyleXfs>
  <cellXfs count="242">
    <xf numFmtId="0" fontId="0" fillId="0" borderId="0" xfId="0"/>
    <xf numFmtId="0" fontId="1" fillId="0" borderId="0" xfId="0" applyFont="1"/>
    <xf numFmtId="0" fontId="1" fillId="0" borderId="0" xfId="0" applyFont="1" applyAlignment="1">
      <alignment horizontal="center"/>
    </xf>
    <xf numFmtId="0" fontId="1" fillId="0" borderId="1" xfId="0" applyFont="1" applyBorder="1"/>
    <xf numFmtId="0" fontId="3" fillId="0" borderId="0" xfId="0" applyFont="1" applyAlignment="1">
      <alignment horizontal="left" indent="1"/>
    </xf>
    <xf numFmtId="0" fontId="4" fillId="0" borderId="0" xfId="0" applyFont="1"/>
    <xf numFmtId="0" fontId="2" fillId="0" borderId="0" xfId="0" applyFont="1"/>
    <xf numFmtId="0" fontId="4" fillId="0" borderId="2" xfId="0" applyFont="1" applyBorder="1"/>
    <xf numFmtId="0" fontId="4" fillId="0" borderId="3" xfId="0" applyFont="1" applyBorder="1"/>
    <xf numFmtId="0" fontId="1" fillId="0" borderId="4" xfId="0" applyFont="1" applyBorder="1"/>
    <xf numFmtId="0" fontId="1" fillId="0" borderId="5" xfId="0" applyFont="1" applyBorder="1"/>
    <xf numFmtId="0" fontId="4" fillId="0" borderId="1" xfId="0" applyFont="1" applyBorder="1"/>
    <xf numFmtId="0" fontId="4" fillId="0" borderId="1" xfId="0" applyFont="1" applyBorder="1" applyAlignment="1">
      <alignment horizontal="center"/>
    </xf>
    <xf numFmtId="0" fontId="4" fillId="0" borderId="0" xfId="0" applyFont="1" applyAlignment="1">
      <alignment horizontal="center"/>
    </xf>
    <xf numFmtId="0" fontId="7" fillId="0" borderId="2" xfId="0" applyFont="1" applyBorder="1"/>
    <xf numFmtId="3" fontId="1" fillId="0" borderId="0" xfId="0" applyNumberFormat="1" applyFont="1" applyAlignment="1">
      <alignment horizontal="center"/>
    </xf>
    <xf numFmtId="0" fontId="1" fillId="0" borderId="0" xfId="0" applyFont="1" applyAlignment="1">
      <alignment horizontal="left"/>
    </xf>
    <xf numFmtId="0" fontId="4" fillId="0" borderId="0" xfId="0" applyFont="1" applyAlignment="1">
      <alignment horizontal="left"/>
    </xf>
    <xf numFmtId="0" fontId="3" fillId="0" borderId="0" xfId="0" applyFont="1" applyAlignment="1">
      <alignment horizontal="left" indent="3"/>
    </xf>
    <xf numFmtId="3" fontId="2" fillId="0" borderId="0" xfId="0" applyNumberFormat="1" applyFont="1" applyAlignment="1">
      <alignment horizontal="center"/>
    </xf>
    <xf numFmtId="3" fontId="4" fillId="0" borderId="3" xfId="0" applyNumberFormat="1" applyFont="1" applyBorder="1" applyAlignment="1">
      <alignment horizontal="center"/>
    </xf>
    <xf numFmtId="3" fontId="4" fillId="0" borderId="2" xfId="0" applyNumberFormat="1" applyFont="1" applyBorder="1" applyAlignment="1">
      <alignment horizontal="center"/>
    </xf>
    <xf numFmtId="3" fontId="4" fillId="0" borderId="0" xfId="0" applyNumberFormat="1" applyFont="1" applyAlignment="1">
      <alignment horizontal="center"/>
    </xf>
    <xf numFmtId="0" fontId="6" fillId="3" borderId="0" xfId="0" applyFont="1" applyFill="1"/>
    <xf numFmtId="0" fontId="5" fillId="3" borderId="0" xfId="0" applyFont="1" applyFill="1"/>
    <xf numFmtId="3" fontId="0" fillId="0" borderId="0" xfId="0" applyNumberFormat="1"/>
    <xf numFmtId="0" fontId="1" fillId="0" borderId="6" xfId="0" applyFont="1" applyBorder="1"/>
    <xf numFmtId="3" fontId="1" fillId="0" borderId="6" xfId="0" applyNumberFormat="1" applyFont="1" applyBorder="1" applyAlignment="1">
      <alignment horizontal="center"/>
    </xf>
    <xf numFmtId="0" fontId="3" fillId="0" borderId="6" xfId="0" applyFont="1" applyBorder="1" applyAlignment="1">
      <alignment horizontal="left" indent="1"/>
    </xf>
    <xf numFmtId="0" fontId="3" fillId="0" borderId="6" xfId="0" applyFont="1" applyBorder="1" applyAlignment="1">
      <alignment horizontal="left" indent="3"/>
    </xf>
    <xf numFmtId="3" fontId="1" fillId="2" borderId="6" xfId="0" applyNumberFormat="1" applyFont="1" applyFill="1" applyBorder="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0" fontId="1" fillId="0" borderId="6" xfId="0" applyFont="1" applyBorder="1" applyAlignment="1">
      <alignment horizontal="left"/>
    </xf>
    <xf numFmtId="0" fontId="1" fillId="0" borderId="7" xfId="0" applyFont="1" applyBorder="1"/>
    <xf numFmtId="0" fontId="9" fillId="0" borderId="0" xfId="0" applyFont="1" applyAlignment="1">
      <alignment horizontal="center" wrapText="1"/>
    </xf>
    <xf numFmtId="3" fontId="2" fillId="0" borderId="6" xfId="0" applyNumberFormat="1" applyFont="1" applyBorder="1" applyAlignment="1">
      <alignment horizontal="center"/>
    </xf>
    <xf numFmtId="0" fontId="4" fillId="0" borderId="6" xfId="0" applyFont="1" applyBorder="1"/>
    <xf numFmtId="3" fontId="7" fillId="0" borderId="2" xfId="0" applyNumberFormat="1" applyFont="1" applyBorder="1" applyAlignment="1">
      <alignment horizontal="center"/>
    </xf>
    <xf numFmtId="3" fontId="4" fillId="0" borderId="6" xfId="0" applyNumberFormat="1" applyFont="1" applyBorder="1" applyAlignment="1">
      <alignment horizontal="center"/>
    </xf>
    <xf numFmtId="0" fontId="7" fillId="0" borderId="7" xfId="0" applyFont="1" applyBorder="1"/>
    <xf numFmtId="3" fontId="4" fillId="0" borderId="7" xfId="0" applyNumberFormat="1" applyFont="1" applyBorder="1" applyAlignment="1">
      <alignment horizontal="center"/>
    </xf>
    <xf numFmtId="0" fontId="2" fillId="0" borderId="6" xfId="0" applyFont="1" applyBorder="1"/>
    <xf numFmtId="0" fontId="2" fillId="0" borderId="9" xfId="0" quotePrefix="1" applyFont="1" applyBorder="1"/>
    <xf numFmtId="0" fontId="1" fillId="0" borderId="9" xfId="0" applyFont="1" applyBorder="1" applyAlignment="1">
      <alignment horizontal="left"/>
    </xf>
    <xf numFmtId="3" fontId="1" fillId="2" borderId="9" xfId="0" applyNumberFormat="1" applyFont="1" applyFill="1" applyBorder="1" applyAlignment="1">
      <alignment horizontal="center"/>
    </xf>
    <xf numFmtId="0" fontId="9" fillId="0" borderId="0" xfId="0" applyFont="1" applyAlignment="1">
      <alignment horizontal="center"/>
    </xf>
    <xf numFmtId="0" fontId="1" fillId="0" borderId="8" xfId="0" applyFont="1" applyBorder="1"/>
    <xf numFmtId="0" fontId="4" fillId="0" borderId="4" xfId="0" applyFont="1" applyBorder="1"/>
    <xf numFmtId="3" fontId="1" fillId="0" borderId="0" xfId="0" applyNumberFormat="1" applyFont="1"/>
    <xf numFmtId="3" fontId="1" fillId="2" borderId="0" xfId="0" applyNumberFormat="1" applyFont="1" applyFill="1" applyAlignment="1">
      <alignment horizontal="center"/>
    </xf>
    <xf numFmtId="0" fontId="1" fillId="2" borderId="0" xfId="0" applyFont="1" applyFill="1"/>
    <xf numFmtId="0" fontId="1" fillId="0" borderId="0" xfId="0" applyFont="1" applyAlignment="1">
      <alignment horizontal="centerContinuous"/>
    </xf>
    <xf numFmtId="0" fontId="10" fillId="4" borderId="0" xfId="0" applyFont="1" applyFill="1" applyAlignment="1">
      <alignment horizontal="centerContinuous"/>
    </xf>
    <xf numFmtId="0" fontId="10" fillId="4" borderId="1" xfId="0" applyFont="1" applyFill="1" applyBorder="1" applyAlignment="1">
      <alignment horizontal="left"/>
    </xf>
    <xf numFmtId="3" fontId="2" fillId="2" borderId="0" xfId="0" applyNumberFormat="1" applyFont="1" applyFill="1" applyAlignment="1">
      <alignment horizontal="center"/>
    </xf>
    <xf numFmtId="3" fontId="7" fillId="2" borderId="2" xfId="0" applyNumberFormat="1" applyFont="1" applyFill="1" applyBorder="1" applyAlignment="1">
      <alignment horizontal="center"/>
    </xf>
    <xf numFmtId="3" fontId="2" fillId="2" borderId="6" xfId="0" applyNumberFormat="1" applyFont="1" applyFill="1" applyBorder="1" applyAlignment="1">
      <alignment horizontal="center"/>
    </xf>
    <xf numFmtId="0" fontId="11" fillId="0" borderId="0" xfId="0" applyFont="1"/>
    <xf numFmtId="0" fontId="12" fillId="0" borderId="0" xfId="0" applyFont="1"/>
    <xf numFmtId="0" fontId="0" fillId="0" borderId="1" xfId="0" applyBorder="1"/>
    <xf numFmtId="3" fontId="13" fillId="2" borderId="6" xfId="0" applyNumberFormat="1" applyFont="1" applyFill="1" applyBorder="1" applyAlignment="1">
      <alignment horizontal="center"/>
    </xf>
    <xf numFmtId="0" fontId="13" fillId="0" borderId="0" xfId="0" applyFont="1" applyAlignment="1">
      <alignment horizontal="center"/>
    </xf>
    <xf numFmtId="3" fontId="13" fillId="2" borderId="0" xfId="0" applyNumberFormat="1" applyFont="1" applyFill="1" applyAlignment="1">
      <alignment horizontal="center"/>
    </xf>
    <xf numFmtId="0" fontId="13" fillId="0" borderId="0" xfId="0" applyFont="1"/>
    <xf numFmtId="3" fontId="2" fillId="2" borderId="9" xfId="0" applyNumberFormat="1" applyFont="1" applyFill="1" applyBorder="1" applyAlignment="1">
      <alignment horizontal="center"/>
    </xf>
    <xf numFmtId="3" fontId="2" fillId="2" borderId="7" xfId="0" applyNumberFormat="1" applyFont="1" applyFill="1" applyBorder="1" applyAlignment="1">
      <alignment horizontal="center"/>
    </xf>
    <xf numFmtId="3" fontId="7" fillId="2" borderId="3" xfId="0" applyNumberFormat="1" applyFont="1" applyFill="1" applyBorder="1" applyAlignment="1">
      <alignment horizontal="center"/>
    </xf>
    <xf numFmtId="3" fontId="7" fillId="2" borderId="6" xfId="0" applyNumberFormat="1" applyFont="1" applyFill="1" applyBorder="1" applyAlignment="1">
      <alignment horizontal="center"/>
    </xf>
    <xf numFmtId="3" fontId="7" fillId="2" borderId="4" xfId="0" applyNumberFormat="1" applyFont="1" applyFill="1" applyBorder="1" applyAlignment="1">
      <alignment horizontal="center"/>
    </xf>
    <xf numFmtId="3" fontId="7" fillId="0" borderId="6" xfId="0" applyNumberFormat="1" applyFont="1" applyBorder="1" applyAlignment="1">
      <alignment horizontal="center"/>
    </xf>
    <xf numFmtId="3" fontId="7" fillId="2" borderId="0" xfId="0" applyNumberFormat="1" applyFont="1" applyFill="1" applyAlignment="1">
      <alignment horizontal="center"/>
    </xf>
    <xf numFmtId="3" fontId="2" fillId="2" borderId="2" xfId="0" applyNumberFormat="1" applyFont="1" applyFill="1" applyBorder="1" applyAlignment="1">
      <alignment horizontal="center"/>
    </xf>
    <xf numFmtId="0" fontId="7" fillId="0" borderId="4" xfId="0" applyFont="1" applyBorder="1"/>
    <xf numFmtId="9" fontId="15" fillId="0" borderId="6" xfId="1" applyFont="1" applyFill="1" applyBorder="1" applyAlignment="1">
      <alignment horizontal="center"/>
    </xf>
    <xf numFmtId="3" fontId="13" fillId="0" borderId="6" xfId="0" applyNumberFormat="1" applyFont="1" applyBorder="1" applyAlignment="1">
      <alignment horizontal="center"/>
    </xf>
    <xf numFmtId="166" fontId="3" fillId="0" borderId="6" xfId="1" applyNumberFormat="1" applyFont="1" applyFill="1" applyBorder="1" applyAlignment="1">
      <alignment horizontal="center"/>
    </xf>
    <xf numFmtId="166" fontId="13" fillId="0" borderId="0" xfId="1" applyNumberFormat="1" applyFont="1" applyFill="1" applyBorder="1" applyAlignment="1">
      <alignment horizontal="center"/>
    </xf>
    <xf numFmtId="166" fontId="1" fillId="0" borderId="0" xfId="1" applyNumberFormat="1" applyFont="1" applyFill="1" applyBorder="1" applyAlignment="1">
      <alignment horizontal="center"/>
    </xf>
    <xf numFmtId="3" fontId="1" fillId="0" borderId="9" xfId="0" applyNumberFormat="1" applyFont="1" applyBorder="1" applyAlignment="1">
      <alignment horizontal="center"/>
    </xf>
    <xf numFmtId="0" fontId="1" fillId="0" borderId="6" xfId="0" quotePrefix="1" applyFont="1" applyBorder="1"/>
    <xf numFmtId="3" fontId="7" fillId="0" borderId="0" xfId="0" applyNumberFormat="1" applyFont="1" applyAlignment="1">
      <alignment horizontal="center"/>
    </xf>
    <xf numFmtId="3" fontId="13" fillId="0" borderId="0" xfId="0" applyNumberFormat="1" applyFont="1" applyAlignment="1">
      <alignment horizontal="center"/>
    </xf>
    <xf numFmtId="3" fontId="2" fillId="0" borderId="2" xfId="0" applyNumberFormat="1" applyFont="1" applyBorder="1" applyAlignment="1">
      <alignment horizontal="center"/>
    </xf>
    <xf numFmtId="9" fontId="0" fillId="0" borderId="0" xfId="1" applyFont="1"/>
    <xf numFmtId="166" fontId="15" fillId="0" borderId="6" xfId="1" applyNumberFormat="1" applyFont="1" applyFill="1" applyBorder="1" applyAlignment="1">
      <alignment horizontal="center"/>
    </xf>
    <xf numFmtId="166" fontId="2" fillId="0" borderId="0" xfId="1" applyNumberFormat="1" applyFont="1" applyFill="1" applyBorder="1" applyAlignment="1">
      <alignment horizontal="center"/>
    </xf>
    <xf numFmtId="3" fontId="2" fillId="0" borderId="9" xfId="0" applyNumberFormat="1" applyFont="1" applyBorder="1" applyAlignment="1">
      <alignment horizontal="center"/>
    </xf>
    <xf numFmtId="4" fontId="4" fillId="2" borderId="4" xfId="0" applyNumberFormat="1" applyFont="1" applyFill="1" applyBorder="1" applyAlignment="1">
      <alignment horizontal="center"/>
    </xf>
    <xf numFmtId="4" fontId="2" fillId="0" borderId="0" xfId="0" applyNumberFormat="1" applyFont="1" applyAlignment="1">
      <alignment horizontal="center"/>
    </xf>
    <xf numFmtId="3" fontId="7" fillId="0" borderId="7" xfId="0" applyNumberFormat="1" applyFont="1" applyBorder="1" applyAlignment="1">
      <alignment horizontal="center"/>
    </xf>
    <xf numFmtId="3" fontId="7" fillId="0" borderId="4" xfId="0" applyNumberFormat="1" applyFont="1" applyBorder="1" applyAlignment="1">
      <alignment horizontal="center"/>
    </xf>
    <xf numFmtId="3" fontId="2" fillId="2" borderId="11" xfId="0" applyNumberFormat="1" applyFont="1" applyFill="1" applyBorder="1" applyAlignment="1">
      <alignment horizontal="center"/>
    </xf>
    <xf numFmtId="0" fontId="1" fillId="0" borderId="0" xfId="0" applyFont="1" applyAlignment="1">
      <alignment vertical="top"/>
    </xf>
    <xf numFmtId="0" fontId="2" fillId="0" borderId="2" xfId="0" applyFont="1" applyBorder="1"/>
    <xf numFmtId="9" fontId="15" fillId="0" borderId="6" xfId="1" quotePrefix="1" applyFont="1" applyFill="1" applyBorder="1" applyAlignment="1">
      <alignment horizontal="center"/>
    </xf>
    <xf numFmtId="4" fontId="7" fillId="0" borderId="4" xfId="0" applyNumberFormat="1" applyFont="1" applyBorder="1" applyAlignment="1">
      <alignment horizontal="center"/>
    </xf>
    <xf numFmtId="4" fontId="7" fillId="0" borderId="3" xfId="0" applyNumberFormat="1" applyFont="1" applyBorder="1" applyAlignment="1">
      <alignment horizontal="center"/>
    </xf>
    <xf numFmtId="3" fontId="2" fillId="0" borderId="8" xfId="0" applyNumberFormat="1" applyFont="1" applyBorder="1" applyAlignment="1">
      <alignment horizontal="center"/>
    </xf>
    <xf numFmtId="3" fontId="2" fillId="0" borderId="7" xfId="0" applyNumberFormat="1" applyFont="1" applyBorder="1" applyAlignment="1">
      <alignment horizontal="center"/>
    </xf>
    <xf numFmtId="3" fontId="13" fillId="0" borderId="7" xfId="0" applyNumberFormat="1" applyFont="1" applyBorder="1" applyAlignment="1">
      <alignment horizontal="center"/>
    </xf>
    <xf numFmtId="3" fontId="7" fillId="0" borderId="3" xfId="0" applyNumberFormat="1" applyFont="1" applyBorder="1" applyAlignment="1">
      <alignment horizontal="center"/>
    </xf>
    <xf numFmtId="4" fontId="2" fillId="0" borderId="6" xfId="0" applyNumberFormat="1" applyFont="1" applyBorder="1" applyAlignment="1">
      <alignment horizontal="center"/>
    </xf>
    <xf numFmtId="0" fontId="1" fillId="0" borderId="12" xfId="0" applyFont="1" applyBorder="1"/>
    <xf numFmtId="3" fontId="2" fillId="0" borderId="12" xfId="0" applyNumberFormat="1" applyFont="1" applyBorder="1" applyAlignment="1">
      <alignment horizontal="center"/>
    </xf>
    <xf numFmtId="0" fontId="9" fillId="0" borderId="5" xfId="0" applyFont="1" applyBorder="1" applyAlignment="1">
      <alignment horizontal="center" wrapText="1"/>
    </xf>
    <xf numFmtId="0" fontId="16" fillId="0" borderId="0" xfId="2" applyAlignment="1">
      <alignment vertical="center"/>
    </xf>
    <xf numFmtId="0" fontId="4" fillId="0" borderId="6" xfId="0" quotePrefix="1" applyFont="1" applyBorder="1" applyAlignment="1">
      <alignment vertical="top"/>
    </xf>
    <xf numFmtId="49" fontId="1" fillId="0" borderId="6" xfId="0" quotePrefix="1" applyNumberFormat="1" applyFont="1" applyBorder="1" applyAlignment="1">
      <alignment vertical="top" wrapText="1"/>
    </xf>
    <xf numFmtId="0" fontId="1" fillId="0" borderId="0" xfId="0" applyFont="1" applyAlignment="1">
      <alignment horizontal="left" vertical="top" wrapText="1"/>
    </xf>
    <xf numFmtId="9" fontId="3" fillId="0" borderId="6" xfId="1" applyFont="1" applyFill="1" applyBorder="1" applyAlignment="1">
      <alignment horizontal="center"/>
    </xf>
    <xf numFmtId="9" fontId="3" fillId="0" borderId="6" xfId="1" quotePrefix="1" applyFont="1" applyFill="1" applyBorder="1" applyAlignment="1">
      <alignment horizontal="center"/>
    </xf>
    <xf numFmtId="0" fontId="17" fillId="0" borderId="0" xfId="0" applyFont="1"/>
    <xf numFmtId="0" fontId="9" fillId="2" borderId="1" xfId="0" applyFont="1" applyFill="1" applyBorder="1" applyAlignment="1">
      <alignment horizontal="center"/>
    </xf>
    <xf numFmtId="0" fontId="9" fillId="2" borderId="1" xfId="0" applyFont="1" applyFill="1" applyBorder="1" applyAlignment="1">
      <alignment horizontal="center" wrapText="1"/>
    </xf>
    <xf numFmtId="0" fontId="1" fillId="2" borderId="0" xfId="0" applyFont="1" applyFill="1" applyAlignment="1">
      <alignment horizontal="center"/>
    </xf>
    <xf numFmtId="0" fontId="1" fillId="2" borderId="1" xfId="0" applyFont="1" applyFill="1" applyBorder="1"/>
    <xf numFmtId="4" fontId="4" fillId="0" borderId="4" xfId="0" applyNumberFormat="1" applyFont="1" applyBorder="1" applyAlignment="1">
      <alignment horizontal="center"/>
    </xf>
    <xf numFmtId="3" fontId="1" fillId="0" borderId="7" xfId="0" applyNumberFormat="1" applyFont="1" applyBorder="1" applyAlignment="1">
      <alignment horizontal="center"/>
    </xf>
    <xf numFmtId="0" fontId="13" fillId="2" borderId="0" xfId="0" applyFont="1" applyFill="1"/>
    <xf numFmtId="49" fontId="2" fillId="0" borderId="6" xfId="0" applyNumberFormat="1" applyFont="1" applyBorder="1" applyAlignment="1">
      <alignment horizontal="center"/>
    </xf>
    <xf numFmtId="3" fontId="4" fillId="0" borderId="4" xfId="0" applyNumberFormat="1" applyFont="1" applyBorder="1" applyAlignment="1">
      <alignment horizontal="center"/>
    </xf>
    <xf numFmtId="3" fontId="1" fillId="0" borderId="2" xfId="0" applyNumberFormat="1" applyFont="1" applyBorder="1" applyAlignment="1">
      <alignment horizontal="center"/>
    </xf>
    <xf numFmtId="3" fontId="2" fillId="2" borderId="0" xfId="0" quotePrefix="1" applyNumberFormat="1" applyFont="1" applyFill="1" applyAlignment="1">
      <alignment horizontal="center"/>
    </xf>
    <xf numFmtId="0" fontId="4" fillId="0" borderId="13" xfId="0" applyFont="1" applyBorder="1"/>
    <xf numFmtId="0" fontId="13" fillId="2" borderId="0" xfId="0" applyFont="1" applyFill="1" applyAlignment="1">
      <alignment horizontal="center"/>
    </xf>
    <xf numFmtId="0" fontId="13" fillId="0" borderId="0" xfId="0" applyFont="1" applyAlignment="1">
      <alignment horizontal="center" wrapText="1"/>
    </xf>
    <xf numFmtId="4" fontId="1" fillId="0" borderId="0" xfId="0" applyNumberFormat="1" applyFont="1" applyAlignment="1">
      <alignment horizontal="center"/>
    </xf>
    <xf numFmtId="3" fontId="1" fillId="0" borderId="8" xfId="0" applyNumberFormat="1" applyFont="1" applyBorder="1" applyAlignment="1">
      <alignment horizontal="center"/>
    </xf>
    <xf numFmtId="3" fontId="1" fillId="0" borderId="12" xfId="0" applyNumberFormat="1" applyFont="1" applyBorder="1" applyAlignment="1">
      <alignment horizontal="center"/>
    </xf>
    <xf numFmtId="4" fontId="4" fillId="0" borderId="3" xfId="0" applyNumberFormat="1" applyFont="1" applyBorder="1" applyAlignment="1">
      <alignment horizontal="center"/>
    </xf>
    <xf numFmtId="0" fontId="1" fillId="2" borderId="8" xfId="0" applyFont="1" applyFill="1" applyBorder="1" applyAlignment="1">
      <alignment horizontal="center"/>
    </xf>
    <xf numFmtId="0" fontId="2" fillId="0" borderId="9" xfId="0" applyFont="1" applyBorder="1" applyAlignment="1">
      <alignment horizontal="center"/>
    </xf>
    <xf numFmtId="0" fontId="3" fillId="0" borderId="12" xfId="0" applyFont="1" applyBorder="1" applyAlignment="1">
      <alignment horizontal="left" indent="1"/>
    </xf>
    <xf numFmtId="0" fontId="3" fillId="0" borderId="16" xfId="0" applyFont="1" applyBorder="1" applyAlignment="1">
      <alignment horizontal="left" indent="1"/>
    </xf>
    <xf numFmtId="0" fontId="1" fillId="0" borderId="10" xfId="0" applyFont="1" applyBorder="1"/>
    <xf numFmtId="0" fontId="1" fillId="0" borderId="6" xfId="1" applyNumberFormat="1" applyFont="1" applyFill="1" applyBorder="1" applyAlignment="1">
      <alignment horizontal="center"/>
    </xf>
    <xf numFmtId="0" fontId="4" fillId="0" borderId="0" xfId="0" applyFont="1" applyAlignment="1">
      <alignment vertical="top" wrapText="1"/>
    </xf>
    <xf numFmtId="0" fontId="2" fillId="0" borderId="12" xfId="3" applyNumberFormat="1" applyFont="1" applyFill="1" applyBorder="1" applyAlignment="1">
      <alignment horizontal="center"/>
    </xf>
    <xf numFmtId="0" fontId="2" fillId="0" borderId="6" xfId="1" applyNumberFormat="1" applyFont="1" applyFill="1" applyBorder="1" applyAlignment="1">
      <alignment horizontal="center"/>
    </xf>
    <xf numFmtId="0" fontId="2" fillId="0" borderId="17" xfId="1" applyNumberFormat="1" applyFont="1" applyFill="1" applyBorder="1" applyAlignment="1">
      <alignment horizontal="center"/>
    </xf>
    <xf numFmtId="0" fontId="2" fillId="0" borderId="6" xfId="1" applyNumberFormat="1" applyFont="1" applyBorder="1" applyAlignment="1">
      <alignment horizontal="center"/>
    </xf>
    <xf numFmtId="9" fontId="2" fillId="0" borderId="16" xfId="1" applyFont="1" applyFill="1" applyBorder="1" applyAlignment="1">
      <alignment horizontal="center"/>
    </xf>
    <xf numFmtId="9" fontId="2" fillId="0" borderId="17" xfId="1" applyFont="1" applyFill="1" applyBorder="1" applyAlignment="1">
      <alignment horizontal="center"/>
    </xf>
    <xf numFmtId="0" fontId="2" fillId="0" borderId="0" xfId="0" applyFont="1" applyAlignment="1">
      <alignment horizontal="center"/>
    </xf>
    <xf numFmtId="0" fontId="4" fillId="0" borderId="6" xfId="0" quotePrefix="1" applyFont="1" applyBorder="1" applyAlignment="1">
      <alignment vertical="top" wrapText="1"/>
    </xf>
    <xf numFmtId="3" fontId="1" fillId="0" borderId="14" xfId="0" applyNumberFormat="1" applyFont="1" applyBorder="1" applyAlignment="1">
      <alignment horizontal="center"/>
    </xf>
    <xf numFmtId="0" fontId="2" fillId="0" borderId="11" xfId="0" quotePrefix="1" applyFont="1" applyBorder="1" applyAlignment="1">
      <alignment horizontal="center"/>
    </xf>
    <xf numFmtId="0" fontId="4" fillId="0" borderId="6" xfId="0" applyFont="1" applyBorder="1" applyAlignment="1">
      <alignment horizontal="left"/>
    </xf>
    <xf numFmtId="0" fontId="7" fillId="0" borderId="11" xfId="0" applyFont="1" applyBorder="1" applyAlignment="1">
      <alignment horizontal="center"/>
    </xf>
    <xf numFmtId="0" fontId="18" fillId="0" borderId="0" xfId="0" applyFont="1"/>
    <xf numFmtId="0" fontId="7" fillId="0" borderId="15" xfId="0" applyFont="1" applyBorder="1" applyAlignment="1">
      <alignment horizontal="center"/>
    </xf>
    <xf numFmtId="0" fontId="7" fillId="0" borderId="6" xfId="0" applyFont="1" applyBorder="1" applyAlignment="1">
      <alignment horizontal="center"/>
    </xf>
    <xf numFmtId="0" fontId="4" fillId="0" borderId="6" xfId="0" applyFont="1" applyBorder="1" applyAlignment="1">
      <alignment horizontal="center"/>
    </xf>
    <xf numFmtId="0" fontId="4" fillId="0" borderId="15" xfId="0" applyFont="1" applyBorder="1" applyAlignment="1">
      <alignment horizontal="center"/>
    </xf>
    <xf numFmtId="0" fontId="4" fillId="0" borderId="11" xfId="0" applyFont="1" applyBorder="1" applyAlignment="1">
      <alignment horizontal="center"/>
    </xf>
    <xf numFmtId="9" fontId="2" fillId="0" borderId="12" xfId="1" applyFont="1" applyFill="1" applyBorder="1" applyAlignment="1">
      <alignment horizontal="center"/>
    </xf>
    <xf numFmtId="3" fontId="2" fillId="0" borderId="17" xfId="1" quotePrefix="1" applyNumberFormat="1" applyFont="1" applyFill="1" applyBorder="1" applyAlignment="1">
      <alignment horizontal="center"/>
    </xf>
    <xf numFmtId="167" fontId="2" fillId="0" borderId="6" xfId="3" quotePrefix="1" applyNumberFormat="1" applyFont="1" applyFill="1" applyBorder="1" applyAlignment="1">
      <alignment horizontal="center"/>
    </xf>
    <xf numFmtId="0" fontId="2" fillId="0" borderId="12" xfId="3" quotePrefix="1" applyNumberFormat="1" applyFont="1" applyFill="1" applyBorder="1" applyAlignment="1">
      <alignment horizontal="center"/>
    </xf>
    <xf numFmtId="166" fontId="2" fillId="0" borderId="12" xfId="1" quotePrefix="1" applyNumberFormat="1" applyFont="1" applyFill="1" applyBorder="1" applyAlignment="1">
      <alignment horizontal="center"/>
    </xf>
    <xf numFmtId="0" fontId="2" fillId="0" borderId="9" xfId="0" quotePrefix="1" applyFont="1" applyBorder="1" applyAlignment="1">
      <alignment horizontal="center"/>
    </xf>
    <xf numFmtId="0" fontId="1" fillId="0" borderId="9" xfId="0" quotePrefix="1" applyFont="1" applyBorder="1" applyAlignment="1">
      <alignment horizontal="center"/>
    </xf>
    <xf numFmtId="0" fontId="4" fillId="0" borderId="18" xfId="0" applyFont="1" applyBorder="1" applyAlignment="1">
      <alignment horizontal="left"/>
    </xf>
    <xf numFmtId="0" fontId="9" fillId="0" borderId="19" xfId="0" applyFont="1" applyBorder="1" applyAlignment="1">
      <alignment horizontal="center" wrapText="1"/>
    </xf>
    <xf numFmtId="0" fontId="9" fillId="0" borderId="20" xfId="0" applyFont="1" applyBorder="1" applyAlignment="1">
      <alignment horizontal="center" wrapText="1"/>
    </xf>
    <xf numFmtId="0" fontId="9" fillId="2" borderId="20" xfId="0" applyFont="1" applyFill="1" applyBorder="1" applyAlignment="1">
      <alignment horizontal="center" wrapText="1"/>
    </xf>
    <xf numFmtId="0" fontId="21" fillId="0" borderId="0" xfId="0" applyFont="1" applyAlignment="1">
      <alignment horizontal="left"/>
    </xf>
    <xf numFmtId="0" fontId="1" fillId="0" borderId="15" xfId="0" applyFont="1" applyBorder="1" applyAlignment="1">
      <alignment horizontal="left"/>
    </xf>
    <xf numFmtId="3" fontId="1" fillId="0" borderId="4" xfId="0" applyNumberFormat="1" applyFont="1" applyBorder="1" applyAlignment="1">
      <alignment horizontal="center"/>
    </xf>
    <xf numFmtId="0" fontId="2" fillId="0" borderId="16" xfId="1" applyNumberFormat="1" applyFont="1" applyBorder="1" applyAlignment="1">
      <alignment horizontal="center"/>
    </xf>
    <xf numFmtId="3" fontId="2" fillId="0" borderId="14" xfId="1" quotePrefix="1" applyNumberFormat="1" applyFont="1" applyFill="1" applyBorder="1" applyAlignment="1">
      <alignment horizontal="center"/>
    </xf>
    <xf numFmtId="3" fontId="1" fillId="0" borderId="15" xfId="0" applyNumberFormat="1" applyFont="1" applyBorder="1" applyAlignment="1">
      <alignment horizontal="center"/>
    </xf>
    <xf numFmtId="3" fontId="2" fillId="0" borderId="6" xfId="0" quotePrefix="1" applyNumberFormat="1" applyFont="1" applyBorder="1" applyAlignment="1">
      <alignment horizontal="center"/>
    </xf>
    <xf numFmtId="166" fontId="2" fillId="0" borderId="17" xfId="1" applyNumberFormat="1" applyFont="1" applyFill="1" applyBorder="1" applyAlignment="1">
      <alignment horizontal="center"/>
    </xf>
    <xf numFmtId="166" fontId="2" fillId="0" borderId="17" xfId="1" quotePrefix="1" applyNumberFormat="1" applyFont="1" applyFill="1" applyBorder="1" applyAlignment="1">
      <alignment horizontal="center"/>
    </xf>
    <xf numFmtId="166" fontId="2" fillId="0" borderId="16" xfId="1" applyNumberFormat="1" applyFont="1" applyFill="1" applyBorder="1" applyAlignment="1">
      <alignment horizontal="center"/>
    </xf>
    <xf numFmtId="2" fontId="2" fillId="0" borderId="6" xfId="3" quotePrefix="1" applyNumberFormat="1" applyFont="1" applyFill="1" applyBorder="1" applyAlignment="1">
      <alignment horizontal="center"/>
    </xf>
    <xf numFmtId="2" fontId="2" fillId="0" borderId="11" xfId="0" quotePrefix="1" applyNumberFormat="1" applyFont="1" applyBorder="1" applyAlignment="1">
      <alignment horizontal="center"/>
    </xf>
    <xf numFmtId="2" fontId="1" fillId="0" borderId="9" xfId="0" quotePrefix="1" applyNumberFormat="1" applyFont="1" applyBorder="1" applyAlignment="1">
      <alignment horizontal="center"/>
    </xf>
    <xf numFmtId="3" fontId="2" fillId="0" borderId="14" xfId="1" applyNumberFormat="1" applyFont="1" applyFill="1" applyBorder="1" applyAlignment="1">
      <alignment horizontal="center"/>
    </xf>
    <xf numFmtId="3" fontId="13" fillId="2" borderId="11" xfId="0" applyNumberFormat="1" applyFont="1" applyFill="1" applyBorder="1" applyAlignment="1">
      <alignment horizontal="center"/>
    </xf>
    <xf numFmtId="0" fontId="14" fillId="0" borderId="1" xfId="0" applyFont="1" applyBorder="1" applyAlignment="1">
      <alignment horizontal="center"/>
    </xf>
    <xf numFmtId="0" fontId="14" fillId="0" borderId="0" xfId="0" applyFont="1" applyAlignment="1">
      <alignment horizontal="center"/>
    </xf>
    <xf numFmtId="3" fontId="2" fillId="0" borderId="14" xfId="0" applyNumberFormat="1" applyFont="1" applyBorder="1" applyAlignment="1">
      <alignment horizontal="center"/>
    </xf>
    <xf numFmtId="167" fontId="2" fillId="0" borderId="12" xfId="3" applyNumberFormat="1" applyFont="1" applyFill="1" applyBorder="1" applyAlignment="1">
      <alignment horizontal="center"/>
    </xf>
    <xf numFmtId="0" fontId="3" fillId="0" borderId="11" xfId="0" applyFont="1" applyBorder="1" applyAlignment="1">
      <alignment horizontal="left" indent="1"/>
    </xf>
    <xf numFmtId="3" fontId="28" fillId="0" borderId="0" xfId="0" applyNumberFormat="1" applyFont="1" applyAlignment="1">
      <alignment horizontal="center"/>
    </xf>
    <xf numFmtId="3" fontId="28" fillId="0" borderId="2" xfId="0" applyNumberFormat="1" applyFont="1" applyBorder="1" applyAlignment="1">
      <alignment horizontal="center"/>
    </xf>
    <xf numFmtId="3" fontId="28" fillId="2" borderId="6" xfId="0" applyNumberFormat="1" applyFont="1" applyFill="1" applyBorder="1" applyAlignment="1">
      <alignment horizontal="center"/>
    </xf>
    <xf numFmtId="3" fontId="28" fillId="0" borderId="4" xfId="0" applyNumberFormat="1" applyFont="1" applyBorder="1" applyAlignment="1">
      <alignment horizontal="center"/>
    </xf>
    <xf numFmtId="0" fontId="29" fillId="3" borderId="0" xfId="0" applyFont="1" applyFill="1"/>
    <xf numFmtId="0" fontId="30" fillId="0" borderId="0" xfId="0" applyFont="1"/>
    <xf numFmtId="0" fontId="1" fillId="0" borderId="0" xfId="0" applyFont="1" applyAlignment="1">
      <alignment horizontal="center" wrapText="1"/>
    </xf>
    <xf numFmtId="2" fontId="2" fillId="0" borderId="11" xfId="0" applyNumberFormat="1" applyFont="1" applyBorder="1" applyAlignment="1">
      <alignment horizontal="center"/>
    </xf>
    <xf numFmtId="0" fontId="2" fillId="0" borderId="11" xfId="0" applyFont="1" applyBorder="1" applyAlignment="1">
      <alignment horizontal="center"/>
    </xf>
    <xf numFmtId="0" fontId="3" fillId="0" borderId="21" xfId="0" applyFont="1" applyBorder="1" applyAlignment="1">
      <alignment horizontal="left" indent="1"/>
    </xf>
    <xf numFmtId="0" fontId="2" fillId="0" borderId="6" xfId="0" applyFont="1" applyBorder="1" applyAlignment="1">
      <alignment horizontal="left"/>
    </xf>
    <xf numFmtId="9" fontId="2" fillId="0" borderId="6" xfId="1" applyFont="1" applyFill="1" applyBorder="1" applyAlignment="1">
      <alignment horizontal="center"/>
    </xf>
    <xf numFmtId="9" fontId="13" fillId="0" borderId="6" xfId="1" applyFont="1" applyFill="1" applyBorder="1" applyAlignment="1">
      <alignment horizontal="center"/>
    </xf>
    <xf numFmtId="9" fontId="0" fillId="0" borderId="0" xfId="1" applyFont="1" applyFill="1"/>
    <xf numFmtId="3" fontId="13" fillId="0" borderId="15" xfId="0" applyNumberFormat="1" applyFont="1" applyBorder="1" applyAlignment="1">
      <alignment horizontal="center"/>
    </xf>
    <xf numFmtId="3" fontId="2" fillId="0" borderId="0" xfId="1" applyNumberFormat="1" applyFont="1" applyFill="1" applyBorder="1" applyAlignment="1">
      <alignment horizontal="center"/>
    </xf>
    <xf numFmtId="3" fontId="2" fillId="0" borderId="14" xfId="1" applyNumberFormat="1" applyFont="1" applyBorder="1" applyAlignment="1">
      <alignment horizontal="center"/>
    </xf>
    <xf numFmtId="0" fontId="2" fillId="0" borderId="12" xfId="3" quotePrefix="1" applyNumberFormat="1" applyFont="1" applyBorder="1" applyAlignment="1">
      <alignment horizontal="center"/>
    </xf>
    <xf numFmtId="9" fontId="2" fillId="0" borderId="16" xfId="1" applyFont="1" applyBorder="1" applyAlignment="1">
      <alignment horizontal="center"/>
    </xf>
    <xf numFmtId="167" fontId="2" fillId="0" borderId="6" xfId="3" applyNumberFormat="1" applyFont="1" applyFill="1" applyBorder="1" applyAlignment="1">
      <alignment horizontal="center"/>
    </xf>
    <xf numFmtId="3" fontId="2" fillId="0" borderId="17" xfId="1" quotePrefix="1" applyNumberFormat="1" applyFont="1" applyBorder="1" applyAlignment="1">
      <alignment horizontal="center"/>
    </xf>
    <xf numFmtId="3" fontId="2" fillId="0" borderId="17" xfId="1" applyNumberFormat="1" applyFont="1" applyBorder="1" applyAlignment="1">
      <alignment horizontal="center"/>
    </xf>
    <xf numFmtId="3" fontId="2" fillId="0" borderId="14" xfId="1" quotePrefix="1" applyNumberFormat="1" applyFont="1" applyBorder="1" applyAlignment="1">
      <alignment horizontal="center"/>
    </xf>
    <xf numFmtId="0" fontId="2" fillId="0" borderId="12" xfId="3" applyNumberFormat="1" applyFont="1" applyBorder="1" applyAlignment="1">
      <alignment horizontal="center"/>
    </xf>
    <xf numFmtId="166" fontId="2" fillId="0" borderId="12" xfId="1" applyNumberFormat="1" applyFont="1" applyFill="1" applyBorder="1" applyAlignment="1">
      <alignment horizontal="center"/>
    </xf>
    <xf numFmtId="166" fontId="2" fillId="0" borderId="16" xfId="1" applyNumberFormat="1" applyFont="1" applyBorder="1" applyAlignment="1">
      <alignment horizontal="center"/>
    </xf>
    <xf numFmtId="0" fontId="1" fillId="0" borderId="9" xfId="0" applyFont="1" applyBorder="1" applyAlignment="1">
      <alignment horizontal="center"/>
    </xf>
    <xf numFmtId="4" fontId="1" fillId="0" borderId="0" xfId="0" applyNumberFormat="1" applyFont="1"/>
    <xf numFmtId="3" fontId="2" fillId="0" borderId="4" xfId="0" applyNumberFormat="1" applyFont="1" applyBorder="1" applyAlignment="1">
      <alignment horizontal="center"/>
    </xf>
    <xf numFmtId="166" fontId="0" fillId="0" borderId="0" xfId="1" applyNumberFormat="1" applyFont="1"/>
    <xf numFmtId="2" fontId="1" fillId="0" borderId="0" xfId="0" applyNumberFormat="1" applyFont="1"/>
    <xf numFmtId="0" fontId="109" fillId="0" borderId="0" xfId="0" applyFont="1"/>
    <xf numFmtId="3" fontId="3" fillId="0" borderId="6" xfId="0" applyNumberFormat="1" applyFont="1" applyBorder="1" applyAlignment="1">
      <alignment horizontal="center"/>
    </xf>
    <xf numFmtId="3" fontId="13" fillId="0" borderId="9" xfId="0" applyNumberFormat="1" applyFont="1" applyBorder="1" applyAlignment="1">
      <alignment horizontal="center"/>
    </xf>
    <xf numFmtId="166" fontId="13" fillId="0" borderId="9" xfId="1" applyNumberFormat="1" applyFont="1" applyBorder="1" applyAlignment="1">
      <alignment horizontal="center"/>
    </xf>
    <xf numFmtId="166" fontId="1" fillId="0" borderId="0" xfId="1" applyNumberFormat="1" applyFont="1" applyBorder="1" applyAlignment="1">
      <alignment horizontal="center"/>
    </xf>
    <xf numFmtId="166" fontId="13" fillId="0" borderId="0" xfId="1" applyNumberFormat="1" applyFont="1" applyBorder="1" applyAlignment="1">
      <alignment horizontal="center"/>
    </xf>
    <xf numFmtId="4" fontId="1" fillId="0" borderId="6" xfId="0" applyNumberFormat="1" applyFont="1" applyBorder="1" applyAlignment="1">
      <alignment horizontal="center"/>
    </xf>
    <xf numFmtId="3" fontId="13" fillId="0" borderId="0" xfId="0" applyNumberFormat="1" applyFont="1"/>
    <xf numFmtId="9" fontId="1" fillId="0" borderId="0" xfId="1" applyFont="1"/>
    <xf numFmtId="0" fontId="3" fillId="0" borderId="6" xfId="0" applyFont="1" applyBorder="1" applyAlignment="1">
      <alignment horizontal="left"/>
    </xf>
    <xf numFmtId="9" fontId="111" fillId="2" borderId="6" xfId="1" quotePrefix="1" applyFont="1" applyFill="1" applyBorder="1" applyAlignment="1">
      <alignment horizontal="center"/>
    </xf>
    <xf numFmtId="3" fontId="112" fillId="2" borderId="6" xfId="0" quotePrefix="1" applyNumberFormat="1" applyFont="1" applyFill="1" applyBorder="1" applyAlignment="1">
      <alignment horizontal="center"/>
    </xf>
    <xf numFmtId="9" fontId="15" fillId="2" borderId="6" xfId="1" applyFont="1" applyFill="1" applyBorder="1" applyAlignment="1">
      <alignment horizontal="center"/>
    </xf>
    <xf numFmtId="3" fontId="113" fillId="0" borderId="0" xfId="0" applyNumberFormat="1" applyFont="1"/>
    <xf numFmtId="3" fontId="14" fillId="0" borderId="6" xfId="0" applyNumberFormat="1" applyFont="1" applyBorder="1" applyAlignment="1">
      <alignment horizontal="center"/>
    </xf>
    <xf numFmtId="9" fontId="114" fillId="0" borderId="0" xfId="1" applyFont="1"/>
    <xf numFmtId="197" fontId="2" fillId="0" borderId="9" xfId="3" applyNumberFormat="1" applyFont="1" applyBorder="1" applyAlignment="1">
      <alignment horizontal="center"/>
    </xf>
    <xf numFmtId="3" fontId="15" fillId="0" borderId="6" xfId="0" applyNumberFormat="1" applyFont="1" applyBorder="1" applyAlignment="1">
      <alignment horizontal="center"/>
    </xf>
    <xf numFmtId="3" fontId="15" fillId="0" borderId="0" xfId="0" applyNumberFormat="1" applyFont="1" applyAlignment="1">
      <alignment horizontal="center"/>
    </xf>
    <xf numFmtId="3" fontId="115" fillId="0" borderId="0" xfId="0" applyNumberFormat="1" applyFont="1"/>
    <xf numFmtId="0" fontId="115" fillId="0" borderId="0" xfId="0" applyFont="1"/>
    <xf numFmtId="166" fontId="2" fillId="0" borderId="0" xfId="1" applyNumberFormat="1" applyFont="1" applyBorder="1" applyAlignment="1">
      <alignment horizontal="center"/>
    </xf>
    <xf numFmtId="0" fontId="14" fillId="0" borderId="0" xfId="0" applyFont="1"/>
    <xf numFmtId="0" fontId="13" fillId="0" borderId="0" xfId="0" applyFont="1" applyAlignment="1">
      <alignment horizontal="center" wrapText="1"/>
    </xf>
  </cellXfs>
  <cellStyles count="1836">
    <cellStyle name="_Column1" xfId="7" xr:uid="{20EE1879-A9C1-4089-B662-D3E63AACBAAA}"/>
    <cellStyle name="_Column2" xfId="8" xr:uid="{992F7924-EBC2-4DD8-846A-A47543152CD3}"/>
    <cellStyle name="_Data" xfId="9" xr:uid="{DB9BCEC1-5E96-48EB-A1A2-2299D2ED0487}"/>
    <cellStyle name="_Header" xfId="10" xr:uid="{54114C91-DBC1-48DE-A185-9A89ABC50ADA}"/>
    <cellStyle name="_Row1" xfId="11" xr:uid="{979005A5-9097-4D82-AB82-309D5D79B309}"/>
    <cellStyle name="1%" xfId="12" xr:uid="{CFE205FB-9113-4D9A-A1CA-AC8A0188AAC7}"/>
    <cellStyle name="1.1%" xfId="13" xr:uid="{30A5588D-6785-4024-A114-5EFAFFFAC1B7}"/>
    <cellStyle name="1decp" xfId="14" xr:uid="{0C884115-AA89-4CD5-AF76-E07F959058B3}"/>
    <cellStyle name="20 % - Akzent1 2" xfId="15" xr:uid="{DFE63C71-E6A3-4A6B-9DC0-5DC9D2D89D66}"/>
    <cellStyle name="20 % - Akzent2 2" xfId="16" xr:uid="{38BBC3F3-4762-4686-AF7A-FC711E98D18C}"/>
    <cellStyle name="20 % - Akzent3 2" xfId="17" xr:uid="{739C0ED0-10CF-4FBC-8397-8A4E9F8A8220}"/>
    <cellStyle name="20 % - Akzent4 2" xfId="18" xr:uid="{E3DFDFB4-FB9F-43D5-B386-FC8112C3BDF3}"/>
    <cellStyle name="20 % - Akzent5 2" xfId="19" xr:uid="{6853C9FB-53A1-415E-878E-22C4976DD6AC}"/>
    <cellStyle name="20 % - Akzent6 2" xfId="20" xr:uid="{76638F71-0637-4309-984C-9C3C1637CA4D}"/>
    <cellStyle name="20 % - Akzent6 2 2" xfId="1662" xr:uid="{F90573DA-9283-4F8A-9A4D-E9949C8969F6}"/>
    <cellStyle name="20% - Accent1" xfId="21" xr:uid="{CE2AD51E-47BC-47F4-A72F-30C41F551647}"/>
    <cellStyle name="20% - Accent1 2" xfId="543" xr:uid="{40E191D9-2FD5-4C92-A795-96190D934451}"/>
    <cellStyle name="20% - Accent2" xfId="22" xr:uid="{099CA317-F40C-4670-BB9C-CA990FD90665}"/>
    <cellStyle name="20% - Accent2 2" xfId="544" xr:uid="{14F7D218-D3A8-4582-8C0A-5D2F56E969BD}"/>
    <cellStyle name="20% - Accent3" xfId="23" xr:uid="{B19D6F51-7419-478D-A6EF-475EDABAEB5C}"/>
    <cellStyle name="20% - Accent3 2" xfId="545" xr:uid="{9D0D992E-5ECF-4CAB-882D-0185825175C5}"/>
    <cellStyle name="20% - Accent4" xfId="24" xr:uid="{E75FF5CE-30AB-4CCA-B494-D971E6BAAD71}"/>
    <cellStyle name="20% - Accent4 2" xfId="546" xr:uid="{77EA7401-9865-4230-BA21-0B075B44F098}"/>
    <cellStyle name="20% - Accent5" xfId="25" xr:uid="{FADB5A87-67E2-4F26-9CE4-04625368A874}"/>
    <cellStyle name="20% - Accent5 2" xfId="547" xr:uid="{C1041037-00DB-4C8D-A8A5-B761E534CDD4}"/>
    <cellStyle name="20% - Accent6" xfId="26" xr:uid="{DC1C9148-9A0F-4D30-A925-AF3725C1C623}"/>
    <cellStyle name="20% - Accent6 2" xfId="548" xr:uid="{9A042E62-554D-4390-85AF-0ED6FEF4A3D7}"/>
    <cellStyle name="20% - Akzent1" xfId="27" xr:uid="{56C00281-EDD8-481D-B08F-E828CD9A171B}"/>
    <cellStyle name="20% - Akzent2" xfId="28" xr:uid="{4EAF3411-395D-4E31-A392-4C4BE59F07E4}"/>
    <cellStyle name="20% - Akzent3" xfId="29" xr:uid="{7E8F37BB-13E7-4CA7-BB92-258DB1AD0479}"/>
    <cellStyle name="20% - Akzent4" xfId="30" xr:uid="{0D9F2878-48F4-4237-962B-E890199DA833}"/>
    <cellStyle name="20% - Akzent5" xfId="31" xr:uid="{C135592F-2E90-4CAC-9A3E-CD3FB780BA6C}"/>
    <cellStyle name="20% - Akzent6" xfId="32" xr:uid="{FD55ACE3-2F6C-4CD9-BB19-653B956C73E9}"/>
    <cellStyle name="2decp" xfId="33" xr:uid="{828A8EA0-6FBA-47EB-BF00-332389395648}"/>
    <cellStyle name="3decp" xfId="34" xr:uid="{A3E2F3F8-65F8-412E-9404-A247B1ED9D15}"/>
    <cellStyle name="3decp 2" xfId="35" xr:uid="{867C3E55-B313-4316-93E6-97722A28F9CA}"/>
    <cellStyle name="40 % - Akzent1 2" xfId="36" xr:uid="{89E34B96-D462-4629-B2CC-4EE16BDCC3ED}"/>
    <cellStyle name="40 % - Akzent2 2" xfId="37" xr:uid="{CD0A82F6-75CC-4171-BC54-606C0F331B55}"/>
    <cellStyle name="40 % - Akzent3 2" xfId="38" xr:uid="{02305311-AE66-4D9D-BED5-B275015A5A70}"/>
    <cellStyle name="40 % - Akzent4 2" xfId="39" xr:uid="{FF542D27-EFEE-4C60-A0F3-AC5A414CD327}"/>
    <cellStyle name="40 % - Akzent5 2" xfId="40" xr:uid="{EF0D865C-DBA8-4AB5-87ED-517CC0F8AABE}"/>
    <cellStyle name="40 % - Akzent6 2" xfId="41" xr:uid="{EE99FBDE-6736-41F3-BD4C-936832825123}"/>
    <cellStyle name="40% - Accent1" xfId="42" xr:uid="{D60CF2B2-F37F-46AF-94AC-C1EF0D7517E2}"/>
    <cellStyle name="40% - Accent1 2" xfId="549" xr:uid="{921EA62D-C706-41AF-827E-22462077A95E}"/>
    <cellStyle name="40% - Accent2" xfId="43" xr:uid="{5B7BFEBD-6C9F-44B9-9584-58F13FCC53E2}"/>
    <cellStyle name="40% - Accent2 2" xfId="550" xr:uid="{A9A6A7AC-A8CA-43D9-B07A-68F81642789B}"/>
    <cellStyle name="40% - Accent3" xfId="44" xr:uid="{9E9E52D6-49FD-41A1-9C07-7449546328CD}"/>
    <cellStyle name="40% - Accent3 2" xfId="551" xr:uid="{BB28B65A-0595-4602-A778-9C3A667A6E33}"/>
    <cellStyle name="40% - Accent4" xfId="45" xr:uid="{AAF66A91-4250-4EF9-9180-4193CAD40D41}"/>
    <cellStyle name="40% - Accent4 2" xfId="552" xr:uid="{1A23BF43-2EA1-48A9-B054-8A20587E1825}"/>
    <cellStyle name="40% - Accent5" xfId="46" xr:uid="{3DE895DE-619F-412D-A8CF-627A7ED5DABC}"/>
    <cellStyle name="40% - Accent5 2" xfId="553" xr:uid="{048EDA3C-239A-4CF0-8ECB-B8ED625DFFE2}"/>
    <cellStyle name="40% - Accent6" xfId="47" xr:uid="{84D0EF7F-74BF-4FF9-A8B6-344639A4BC68}"/>
    <cellStyle name="40% - Accent6 2" xfId="554" xr:uid="{55191A9B-4E4E-4DAD-8505-F85470078EA1}"/>
    <cellStyle name="40% - Akzent1" xfId="48" xr:uid="{1D564BC2-821F-4D29-9241-7E6FF3AA36A9}"/>
    <cellStyle name="40% - Akzent2" xfId="49" xr:uid="{763F84D2-C336-492B-B577-DD19ADBFD96F}"/>
    <cellStyle name="40% - Akzent3" xfId="50" xr:uid="{1C99F8A7-AFC5-45AF-A550-4BE3174AC1DA}"/>
    <cellStyle name="40% - Akzent4" xfId="51" xr:uid="{0D51F368-A872-4294-A7D6-39F584722F0B}"/>
    <cellStyle name="40% - Akzent5" xfId="52" xr:uid="{E9EED1E2-A2E9-40CE-970B-710292F46C12}"/>
    <cellStyle name="40% - Akzent6" xfId="53" xr:uid="{6FA3B20C-F500-4228-B851-5B283038B792}"/>
    <cellStyle name="5decp" xfId="54" xr:uid="{172ED8F8-FE4A-444E-B894-5DE3B983B2F2}"/>
    <cellStyle name="5decp 2" xfId="55" xr:uid="{46CFFB13-883C-409D-998D-416469C0E167}"/>
    <cellStyle name="60 % - Akzent1 2" xfId="56" xr:uid="{BCD23804-8428-43AC-9070-9E9BF3F4708C}"/>
    <cellStyle name="60 % - Akzent2 2" xfId="57" xr:uid="{060F58C1-3C5D-4880-9ADD-E5B69059BF3C}"/>
    <cellStyle name="60 % - Akzent3 2" xfId="58" xr:uid="{EEFE94D5-B3DD-4784-A2E4-2A5AF84A35F9}"/>
    <cellStyle name="60 % - Akzent4 2" xfId="59" xr:uid="{4334F99E-B85D-4C8D-9147-4F0DE8505EB1}"/>
    <cellStyle name="60 % - Akzent5 2" xfId="60" xr:uid="{F8839C60-0D0E-4889-9FF8-E80F4BD375C0}"/>
    <cellStyle name="60 % - Akzent6 2" xfId="61" xr:uid="{893E0A26-D788-437C-B2B5-FB26A94171C3}"/>
    <cellStyle name="60% - Accent1" xfId="62" xr:uid="{F94962B0-0D16-4F03-A9B8-16ED45BBAB1A}"/>
    <cellStyle name="60% - Accent1 2" xfId="555" xr:uid="{F833FC19-9260-418E-93C2-963EBDF1C837}"/>
    <cellStyle name="60% - Accent2" xfId="63" xr:uid="{3E4918F5-35A1-49F1-816E-38413051E430}"/>
    <cellStyle name="60% - Accent2 2" xfId="556" xr:uid="{1FDE68D1-2F89-463B-8974-F18A56E792FB}"/>
    <cellStyle name="60% - Accent3" xfId="64" xr:uid="{779BE27F-1D9C-42F5-85FA-DEE4DDE39212}"/>
    <cellStyle name="60% - Accent3 2" xfId="557" xr:uid="{38791550-6A4D-40F9-AE21-A191859BDCC0}"/>
    <cellStyle name="60% - Accent4" xfId="65" xr:uid="{8B929639-A3A1-4C47-B605-E6857271D8E0}"/>
    <cellStyle name="60% - Accent4 2" xfId="558" xr:uid="{21F55709-24C1-4BEC-AED9-D7944B7CE73A}"/>
    <cellStyle name="60% - Accent5" xfId="66" xr:uid="{F283113C-439E-4CF8-BCCC-B0A786830F1D}"/>
    <cellStyle name="60% - Accent5 2" xfId="559" xr:uid="{12BC4EF8-9577-4136-AAC8-FB82155CBF2C}"/>
    <cellStyle name="60% - Accent6" xfId="67" xr:uid="{E40161BD-9312-41F2-957B-18F82DBA0637}"/>
    <cellStyle name="60% - Accent6 2" xfId="560" xr:uid="{A4BB0CE7-4D8D-496C-9A33-BCE43AF2B0BA}"/>
    <cellStyle name="60% - Akzent1" xfId="68" xr:uid="{852DED92-04B0-494F-A415-E135C6534189}"/>
    <cellStyle name="60% - Akzent2" xfId="69" xr:uid="{9B1DFDE2-0355-4C36-A3FC-06C83D0680F2}"/>
    <cellStyle name="60% - Akzent3" xfId="70" xr:uid="{7A45C541-BF31-4BD0-98CD-59FF4038C881}"/>
    <cellStyle name="60% - Akzent4" xfId="71" xr:uid="{6E1460F0-ACA6-4B4F-B625-0ABD3B10EA30}"/>
    <cellStyle name="60% - Akzent5" xfId="72" xr:uid="{23246235-B19C-4437-987F-FD5D73112714}"/>
    <cellStyle name="60% - Akzent6" xfId="73" xr:uid="{8DF74697-7B65-4A54-B732-2FCA26A82FBA}"/>
    <cellStyle name="Accent1" xfId="74" xr:uid="{998D0B29-0130-42B0-BF5B-8E4721F4EF3B}"/>
    <cellStyle name="Accent1 - 20%" xfId="75" xr:uid="{446918A0-8929-43B2-951B-EF5B9CA68863}"/>
    <cellStyle name="Accent1 - 20% 2" xfId="1663" xr:uid="{7777D43C-86D3-4FB4-8353-A70341024F6A}"/>
    <cellStyle name="Accent1 - 20% 3" xfId="838" xr:uid="{3D0EC2B5-F995-4BBA-ADC2-20DBC04480A6}"/>
    <cellStyle name="Accent1 - 20% 4" xfId="643" xr:uid="{496C94E8-5658-42F8-B1A2-48EE0B2A07C1}"/>
    <cellStyle name="Accent1 - 40%" xfId="76" xr:uid="{5FF2836C-8135-4DF9-949C-3FFDF9BBA509}"/>
    <cellStyle name="Accent1 - 40% 2" xfId="1664" xr:uid="{544C8321-6626-4114-917B-672E10DBD33E}"/>
    <cellStyle name="Accent1 - 40% 3" xfId="839" xr:uid="{3061B2EC-6CF3-4CB6-8F93-A1E891D177E0}"/>
    <cellStyle name="Accent1 - 40% 4" xfId="644" xr:uid="{9E3CB1E1-2985-4B67-BFDA-2C176D7B799E}"/>
    <cellStyle name="Accent1 - 60%" xfId="77" xr:uid="{19CABF0B-2421-4EB5-91B6-3E3E7A6A1B73}"/>
    <cellStyle name="Accent1 - 60% 2" xfId="1665" xr:uid="{F187C751-5A48-4AC9-ABF4-8C4E917C66F8}"/>
    <cellStyle name="Accent1 - 60% 3" xfId="840" xr:uid="{E4024F08-7B7C-41E5-B3C3-2ED5C4540DCC}"/>
    <cellStyle name="Accent1 - 60% 4" xfId="645" xr:uid="{554E69FB-36EC-4CFE-A82C-71059E7723FC}"/>
    <cellStyle name="Accent1 10" xfId="1005" xr:uid="{0F82C8AB-4366-499E-8664-60C1A00996D1}"/>
    <cellStyle name="Accent1 100" xfId="1504" xr:uid="{39F62022-88CB-4BAA-BB4D-2F2E61FD962E}"/>
    <cellStyle name="Accent1 101" xfId="1509" xr:uid="{0134E32E-40AA-4A25-BF74-E2D9441A97E8}"/>
    <cellStyle name="Accent1 102" xfId="1553" xr:uid="{A523A750-EAAD-4FF1-818C-188BECCC4080}"/>
    <cellStyle name="Accent1 103" xfId="1560" xr:uid="{08836AA2-92D7-43B6-B5A5-B8773DED890A}"/>
    <cellStyle name="Accent1 104" xfId="1566" xr:uid="{2239E5F0-181C-4AB2-B6BA-0E65E3FF11C5}"/>
    <cellStyle name="Accent1 105" xfId="1572" xr:uid="{3A195930-FCE7-4768-941A-A3FDA30CAB96}"/>
    <cellStyle name="Accent1 106" xfId="1578" xr:uid="{690C0A30-25CF-4DC1-872D-0D510F2F934E}"/>
    <cellStyle name="Accent1 107" xfId="1584" xr:uid="{3B7FB8D4-4689-4500-83F7-AD95F4701F01}"/>
    <cellStyle name="Accent1 108" xfId="1590" xr:uid="{EED7AA87-B660-4F76-9E06-A8E0C7BF1DF9}"/>
    <cellStyle name="Accent1 109" xfId="1596" xr:uid="{602766BD-78D8-4BF0-8B65-9405C02AEA67}"/>
    <cellStyle name="Accent1 11" xfId="1009" xr:uid="{E427B370-DCFC-44E4-A5C3-1FD886D17B1E}"/>
    <cellStyle name="Accent1 110" xfId="1602" xr:uid="{7BC3B5EF-E684-47BE-A2A5-5255276287CC}"/>
    <cellStyle name="Accent1 111" xfId="1608" xr:uid="{2A3985E8-AB1C-4B5C-8FA7-13E123B7906C}"/>
    <cellStyle name="Accent1 112" xfId="1614" xr:uid="{9E3446D5-BF92-4D1C-BFBA-6A3B08645E13}"/>
    <cellStyle name="Accent1 113" xfId="1620" xr:uid="{D98E95DD-77A2-4F2A-B36E-77782C63F975}"/>
    <cellStyle name="Accent1 114" xfId="1626" xr:uid="{DFA7BFA2-BD46-4833-9933-6A8EA25B2782}"/>
    <cellStyle name="Accent1 115" xfId="1632" xr:uid="{C63496A7-28F5-4977-B704-D2452D34F09D}"/>
    <cellStyle name="Accent1 116" xfId="561" xr:uid="{B6A85AD9-8F01-47CA-A885-E82600C23302}"/>
    <cellStyle name="Accent1 117" xfId="1830" xr:uid="{AC81AA2D-D14D-43C4-A5CB-46FA0F922220}"/>
    <cellStyle name="Accent1 12" xfId="1013" xr:uid="{586DF484-7FC3-4B92-A31C-DC6A6FB45C04}"/>
    <cellStyle name="Accent1 13" xfId="1018" xr:uid="{722A8E44-6255-4F0E-B7BA-FD92DD295AFC}"/>
    <cellStyle name="Accent1 14" xfId="1022" xr:uid="{3693EFDB-B57D-4B00-BE71-25F056B20F2B}"/>
    <cellStyle name="Accent1 15" xfId="1027" xr:uid="{0D951F80-D06F-4FF0-9647-771EC50E129B}"/>
    <cellStyle name="Accent1 16" xfId="1032" xr:uid="{3849F1F7-E952-4EB9-BC98-C6F1673324B2}"/>
    <cellStyle name="Accent1 17" xfId="1036" xr:uid="{FBB89152-BE46-4187-8BDC-653AC59A11E8}"/>
    <cellStyle name="Accent1 18" xfId="1040" xr:uid="{AD94D803-11BF-4063-A00D-958413EC608F}"/>
    <cellStyle name="Accent1 19" xfId="1044" xr:uid="{BF11CF5A-901D-4144-A4F7-E040F427830E}"/>
    <cellStyle name="Accent1 2" xfId="837" xr:uid="{D594F937-A1A2-4E20-BCA1-D274C53BEA84}"/>
    <cellStyle name="Accent1 20" xfId="1047" xr:uid="{719367C4-29F4-420E-8804-2A0EE57112A4}"/>
    <cellStyle name="Accent1 21" xfId="1050" xr:uid="{6655AEEF-1D74-4242-8472-36B9D143DBFC}"/>
    <cellStyle name="Accent1 22" xfId="1054" xr:uid="{B6879CCC-CD4D-4EE3-9C30-4F1A1AD8F1B5}"/>
    <cellStyle name="Accent1 23" xfId="1057" xr:uid="{A7DEFFD9-18C4-4B1A-A958-021A731D642E}"/>
    <cellStyle name="Accent1 24" xfId="1058" xr:uid="{D54D5F3E-06CF-47A1-A0B4-8A5C43C89A5D}"/>
    <cellStyle name="Accent1 25" xfId="1061" xr:uid="{214F0414-2E88-48A4-9D9C-C06BB69C39A7}"/>
    <cellStyle name="Accent1 26" xfId="1063" xr:uid="{D30C0108-C1DA-46A2-BDD8-4D643E566898}"/>
    <cellStyle name="Accent1 27" xfId="1065" xr:uid="{A6A32228-F178-443B-9107-4D261669AB5A}"/>
    <cellStyle name="Accent1 28" xfId="1067" xr:uid="{28E38E0E-6454-4D4B-933C-5E647C83869B}"/>
    <cellStyle name="Accent1 29" xfId="1120" xr:uid="{074AA76F-1E83-464D-8321-BF743E91555F}"/>
    <cellStyle name="Accent1 3" xfId="916" xr:uid="{D1DC8694-6A2C-477C-8300-5C11E0F98643}"/>
    <cellStyle name="Accent1 30" xfId="1126" xr:uid="{F2B9D480-10E1-475E-8788-841009BB0DDC}"/>
    <cellStyle name="Accent1 31" xfId="1131" xr:uid="{AD232CD6-0CA2-411B-A361-1F1F6894D679}"/>
    <cellStyle name="Accent1 32" xfId="1136" xr:uid="{22883A2B-BC85-44AD-9D5B-5A6AA2169CBF}"/>
    <cellStyle name="Accent1 33" xfId="1141" xr:uid="{D5F71FF6-E0BB-4A6C-866B-1189B048A652}"/>
    <cellStyle name="Accent1 34" xfId="1146" xr:uid="{444AD40F-8565-4C8D-8A80-116D511C4E78}"/>
    <cellStyle name="Accent1 35" xfId="1150" xr:uid="{2168AAE2-7AC4-41D2-8E00-F43611C3E0A4}"/>
    <cellStyle name="Accent1 36" xfId="1154" xr:uid="{51EF50F6-BE4F-4B83-963A-8FDCA8479750}"/>
    <cellStyle name="Accent1 37" xfId="1158" xr:uid="{35F1BF9B-3364-46E4-B6C4-0B2AB3FE9F6F}"/>
    <cellStyle name="Accent1 38" xfId="1162" xr:uid="{62EDA046-DE05-48D1-8C96-7FCC2DFEC0C3}"/>
    <cellStyle name="Accent1 39" xfId="1166" xr:uid="{791479CA-E83E-4290-AE68-EF2100F554C0}"/>
    <cellStyle name="Accent1 4" xfId="975" xr:uid="{D698FE2E-ACE3-412B-BF3A-9CDEBCCC30F7}"/>
    <cellStyle name="Accent1 40" xfId="1170" xr:uid="{0C64EC22-6D4A-46F1-91AE-5767D69A5FE7}"/>
    <cellStyle name="Accent1 41" xfId="1174" xr:uid="{D1A1C8F3-7344-4E44-AC0A-FD1024D1CC26}"/>
    <cellStyle name="Accent1 42" xfId="1178" xr:uid="{608CB3B8-5156-49C3-B8A9-136D12DD2FAC}"/>
    <cellStyle name="Accent1 43" xfId="1181" xr:uid="{379FDDE2-6271-4EE6-BCE8-FEFBFAAC62B2}"/>
    <cellStyle name="Accent1 44" xfId="1184" xr:uid="{1E6BD71C-8854-482E-9337-994B63ACA191}"/>
    <cellStyle name="Accent1 45" xfId="1186" xr:uid="{CBC14DC7-D955-46AC-A67A-598B63152B33}"/>
    <cellStyle name="Accent1 46" xfId="1188" xr:uid="{A1944191-393B-46FD-B5AD-89674FAD244C}"/>
    <cellStyle name="Accent1 47" xfId="1190" xr:uid="{8CD12628-C4C1-4713-8D41-63BFB6BF261F}"/>
    <cellStyle name="Accent1 48" xfId="1192" xr:uid="{A7870F5B-864D-4447-A01C-83CEF1B57221}"/>
    <cellStyle name="Accent1 49" xfId="1194" xr:uid="{F50FF6FD-1391-4319-804C-9DB0A0DC1C0B}"/>
    <cellStyle name="Accent1 5" xfId="980" xr:uid="{F2E9EA88-F9BC-4ED4-8B73-B05448EF76F6}"/>
    <cellStyle name="Accent1 50" xfId="1269" xr:uid="{C820ED74-A0F9-4473-9319-F296D8AF9A6E}"/>
    <cellStyle name="Accent1 51" xfId="1274" xr:uid="{5BDC0F3D-DB12-4F6B-AB6D-340B3F22F867}"/>
    <cellStyle name="Accent1 52" xfId="1280" xr:uid="{DF95472C-118B-420E-9FD8-6C2CCC50D3F4}"/>
    <cellStyle name="Accent1 53" xfId="1285" xr:uid="{B2ADB229-6ED0-4799-8AB5-30654CE158F3}"/>
    <cellStyle name="Accent1 54" xfId="1291" xr:uid="{AF851D37-62A0-4D30-93D7-C6F402351B0F}"/>
    <cellStyle name="Accent1 55" xfId="1296" xr:uid="{BBDFD97D-43D1-453F-9C73-2349DADC104E}"/>
    <cellStyle name="Accent1 56" xfId="1302" xr:uid="{D5589172-BD2F-4251-AAD7-3BF83CBA1443}"/>
    <cellStyle name="Accent1 57" xfId="1305" xr:uid="{026E1231-0AF8-4E2D-9095-C31825FA8C32}"/>
    <cellStyle name="Accent1 58" xfId="1313" xr:uid="{12A22D75-1227-48BE-B5FE-02B49E6CADA7}"/>
    <cellStyle name="Accent1 59" xfId="1318" xr:uid="{4E30C0A9-C461-4382-84E9-094A7C2E5D2D}"/>
    <cellStyle name="Accent1 6" xfId="985" xr:uid="{DE151335-9027-48D4-9FA6-859D06F693C7}"/>
    <cellStyle name="Accent1 60" xfId="1324" xr:uid="{42F9B175-9A95-4FB8-9B08-8E059B5184FA}"/>
    <cellStyle name="Accent1 61" xfId="1329" xr:uid="{9545DAD0-68FC-4ECB-A1C6-7A6717B24015}"/>
    <cellStyle name="Accent1 62" xfId="1333" xr:uid="{2F76BB61-CA40-496D-8479-C9BF02360C16}"/>
    <cellStyle name="Accent1 63" xfId="1338" xr:uid="{878A66DE-1AD9-4286-A0B1-F3333E33F3C5}"/>
    <cellStyle name="Accent1 64" xfId="1343" xr:uid="{35084790-A202-4766-8FB4-6F06C6195EB3}"/>
    <cellStyle name="Accent1 65" xfId="1348" xr:uid="{F974EF57-DF3E-451C-831C-9D11045DF2C4}"/>
    <cellStyle name="Accent1 66" xfId="1353" xr:uid="{18091CD4-19E9-48EA-A253-E3355A701315}"/>
    <cellStyle name="Accent1 67" xfId="1358" xr:uid="{D6F82435-8557-4EE6-BABC-CB6CE735C286}"/>
    <cellStyle name="Accent1 68" xfId="1364" xr:uid="{2703255A-4E3D-4FFA-838A-8E0FC8932958}"/>
    <cellStyle name="Accent1 69" xfId="1369" xr:uid="{EBDDDE4F-38E6-4680-89D4-20479F69A831}"/>
    <cellStyle name="Accent1 7" xfId="990" xr:uid="{531EB655-FB05-41C4-8C9A-3FFD317D8730}"/>
    <cellStyle name="Accent1 70" xfId="1375" xr:uid="{730C713C-5E18-487E-9400-618A586FBC6D}"/>
    <cellStyle name="Accent1 71" xfId="1380" xr:uid="{5DF37C47-D20D-4D63-B694-11A34E403CC5}"/>
    <cellStyle name="Accent1 72" xfId="1386" xr:uid="{F6DB987D-766B-4DA4-BDF8-6A54A3CD513F}"/>
    <cellStyle name="Accent1 73" xfId="1391" xr:uid="{21D8885D-4CE2-4457-90C4-E550519C5F89}"/>
    <cellStyle name="Accent1 74" xfId="1397" xr:uid="{0C662513-0B82-488D-AC7B-D27DCE967D14}"/>
    <cellStyle name="Accent1 75" xfId="1399" xr:uid="{867C5BFE-7635-4606-A308-DC98F37C3B1F}"/>
    <cellStyle name="Accent1 76" xfId="1407" xr:uid="{74244D9D-50D6-4C83-8928-04A922733E07}"/>
    <cellStyle name="Accent1 77" xfId="1412" xr:uid="{58C31408-B516-46CC-A124-68FA9D611C31}"/>
    <cellStyle name="Accent1 78" xfId="1417" xr:uid="{02E8AC84-0C8C-4ECA-8418-0E2E9DD92582}"/>
    <cellStyle name="Accent1 79" xfId="1422" xr:uid="{1701DC75-AFD0-4BEF-BDDF-EE656E029E86}"/>
    <cellStyle name="Accent1 8" xfId="995" xr:uid="{9BD828E7-E80E-45D6-A5C4-23AB850AC4BD}"/>
    <cellStyle name="Accent1 80" xfId="1427" xr:uid="{1BC3E019-4B36-4734-8DE6-A99340EB12DD}"/>
    <cellStyle name="Accent1 81" xfId="1432" xr:uid="{E22D1969-6D5D-47A8-AD40-2D31F9C8E81F}"/>
    <cellStyle name="Accent1 82" xfId="1437" xr:uid="{EF259435-40D5-420E-BE1C-7C14E1A8844D}"/>
    <cellStyle name="Accent1 83" xfId="1441" xr:uid="{97C27EC9-AE3F-4251-904C-646B2E645E22}"/>
    <cellStyle name="Accent1 84" xfId="1447" xr:uid="{B8F4ED83-EFDE-443E-97F3-37D3F9B6B47D}"/>
    <cellStyle name="Accent1 85" xfId="1452" xr:uid="{C57F4FCB-1C53-4476-AE93-0CC8955EF225}"/>
    <cellStyle name="Accent1 86" xfId="1458" xr:uid="{E7F64F62-0DDA-417D-8277-D798FA47CAB8}"/>
    <cellStyle name="Accent1 87" xfId="1460" xr:uid="{93175CEF-69AE-4D80-A7CA-CD295555378C}"/>
    <cellStyle name="Accent1 88" xfId="1464" xr:uid="{B2D7252E-8772-42C5-BF45-AB5238660C21}"/>
    <cellStyle name="Accent1 89" xfId="1466" xr:uid="{9F7EB94B-4934-40F5-BD00-C895CFB25CEF}"/>
    <cellStyle name="Accent1 9" xfId="1000" xr:uid="{F1088AB9-D7BB-456C-AC51-04EE2D488F98}"/>
    <cellStyle name="Accent1 90" xfId="1469" xr:uid="{5FCE5EC3-973A-4245-BBBA-398500BF6BE3}"/>
    <cellStyle name="Accent1 91" xfId="1450" xr:uid="{C1C9D132-7B88-4A44-B6CB-8F8D3B8595EA}"/>
    <cellStyle name="Accent1 92" xfId="1482" xr:uid="{4ED0B3C3-329C-4287-A9E4-9F9A8B75300D}"/>
    <cellStyle name="Accent1 93" xfId="1486" xr:uid="{0C9E9E64-4C5D-43DF-9821-2C1A13727BCC}"/>
    <cellStyle name="Accent1 94" xfId="1490" xr:uid="{642C735B-115B-4A5E-BE12-459A41A380EB}"/>
    <cellStyle name="Accent1 95" xfId="1493" xr:uid="{FB077CD4-BAD4-404F-8212-9CD1334D5E85}"/>
    <cellStyle name="Accent1 96" xfId="1496" xr:uid="{FD3268E9-66FD-412A-BA10-A481218F34DB}"/>
    <cellStyle name="Accent1 97" xfId="1498" xr:uid="{8FC9BBD6-4E99-4545-AFE4-1989A01E608C}"/>
    <cellStyle name="Accent1 98" xfId="1500" xr:uid="{E17B6C8C-BDB6-4967-B542-9EC2A362A106}"/>
    <cellStyle name="Accent1 99" xfId="1502" xr:uid="{BBDD6AA0-5FAE-4008-9AF6-E25D6B762201}"/>
    <cellStyle name="Accent2" xfId="78" xr:uid="{FA5D7214-0527-4A46-8587-1573E3EF31E6}"/>
    <cellStyle name="Accent2 - 20%" xfId="79" xr:uid="{61095246-216C-4E3A-8E2C-769C9AD0AA6B}"/>
    <cellStyle name="Accent2 - 20% 2" xfId="1666" xr:uid="{6002BC84-2CCD-4F2B-A635-D5661258EBE1}"/>
    <cellStyle name="Accent2 - 20% 3" xfId="842" xr:uid="{617BD27F-9DBE-4CA5-A47C-09830A2E95D3}"/>
    <cellStyle name="Accent2 - 20% 4" xfId="646" xr:uid="{685846E5-37C6-4BD0-BF3D-A039F2BEE0C1}"/>
    <cellStyle name="Accent2 - 40%" xfId="80" xr:uid="{8433BFC5-CD62-4A24-987C-978CE0B82EBA}"/>
    <cellStyle name="Accent2 - 40% 2" xfId="1667" xr:uid="{7055CF9E-6125-4154-9002-CA8E144A5781}"/>
    <cellStyle name="Accent2 - 40% 3" xfId="843" xr:uid="{CED0A8A4-5DA9-4BED-885D-0E6686B33B48}"/>
    <cellStyle name="Accent2 - 40% 4" xfId="647" xr:uid="{0B17AFBF-5080-4A23-AFB2-84A8F7BC8699}"/>
    <cellStyle name="Accent2 - 60%" xfId="81" xr:uid="{32F7BF48-C926-44DA-ABEB-C91BA90727D8}"/>
    <cellStyle name="Accent2 - 60% 2" xfId="1668" xr:uid="{F2C4E3E9-7EFF-4D68-A560-78A0128AC57A}"/>
    <cellStyle name="Accent2 - 60% 3" xfId="844" xr:uid="{CEA75F6B-1D73-4181-A2E9-EF8870662877}"/>
    <cellStyle name="Accent2 - 60% 4" xfId="648" xr:uid="{C9FABD48-94CB-4CBB-924C-774E4FA880F0}"/>
    <cellStyle name="Accent2 10" xfId="1001" xr:uid="{1DED81EC-7633-49D7-97C1-FE24B5A07B23}"/>
    <cellStyle name="Accent2 100" xfId="1503" xr:uid="{38594F8B-EFB0-4D13-A571-6C9FA76C138B}"/>
    <cellStyle name="Accent2 101" xfId="1510" xr:uid="{106E7395-365F-4A7E-9E2C-5C3D747FA59D}"/>
    <cellStyle name="Accent2 102" xfId="1554" xr:uid="{1A7D2A5F-D84F-471E-BE3F-792D6974F252}"/>
    <cellStyle name="Accent2 103" xfId="1561" xr:uid="{7435E34D-761E-468C-A134-1B2F4D72C099}"/>
    <cellStyle name="Accent2 104" xfId="1567" xr:uid="{978439B0-852A-412D-828E-DF66C2622812}"/>
    <cellStyle name="Accent2 105" xfId="1573" xr:uid="{C757B267-E0CB-4C95-83F3-556AC4FAEC6F}"/>
    <cellStyle name="Accent2 106" xfId="1579" xr:uid="{3A20CDB1-9ECE-4D33-8EDE-128858228AA3}"/>
    <cellStyle name="Accent2 107" xfId="1585" xr:uid="{D223A7F9-E90E-46CD-9E9A-A30E8FC438BF}"/>
    <cellStyle name="Accent2 108" xfId="1591" xr:uid="{6927690C-7B89-4398-B5DE-E7AD8E7B2C5D}"/>
    <cellStyle name="Accent2 109" xfId="1597" xr:uid="{A8CF86F0-6D43-48B9-B152-F66847269647}"/>
    <cellStyle name="Accent2 11" xfId="1006" xr:uid="{56DA0FBC-C13B-4688-BC46-9977AF017524}"/>
    <cellStyle name="Accent2 110" xfId="1603" xr:uid="{3FF4936E-BC60-48F7-A18F-66067836B277}"/>
    <cellStyle name="Accent2 111" xfId="1609" xr:uid="{A4AAF5BE-D95A-496D-BF02-00D73C1A5495}"/>
    <cellStyle name="Accent2 112" xfId="1615" xr:uid="{15235F1C-40E3-4821-A5C5-864A32E73920}"/>
    <cellStyle name="Accent2 113" xfId="1621" xr:uid="{17725401-216A-414E-89C1-4322AE218513}"/>
    <cellStyle name="Accent2 114" xfId="1627" xr:uid="{915078E9-EE2E-44C2-A65E-16BB588A54EF}"/>
    <cellStyle name="Accent2 115" xfId="1633" xr:uid="{2CF86E1E-7E80-42DD-BA4B-F99E0D0E188C}"/>
    <cellStyle name="Accent2 116" xfId="562" xr:uid="{A2ABA21C-5E65-44C1-8BDE-787E7CB96DD7}"/>
    <cellStyle name="Accent2 117" xfId="1831" xr:uid="{FC94B402-41F3-4275-A3A2-D47A5BE17FBF}"/>
    <cellStyle name="Accent2 12" xfId="1010" xr:uid="{B71AA359-8E4B-4BDE-979C-6B3028D6D284}"/>
    <cellStyle name="Accent2 13" xfId="1014" xr:uid="{C34555DC-E8D4-412C-8893-AE22454DBCDE}"/>
    <cellStyle name="Accent2 14" xfId="1019" xr:uid="{4E415072-A123-474A-93AA-494A29979243}"/>
    <cellStyle name="Accent2 15" xfId="1023" xr:uid="{30131339-61AD-4996-8385-4B5E4E065781}"/>
    <cellStyle name="Accent2 16" xfId="1028" xr:uid="{6FD1B2FF-1DFC-4A85-B6E8-BE69FD857F2E}"/>
    <cellStyle name="Accent2 17" xfId="1033" xr:uid="{4BE22FE8-222B-4A56-B267-2C22C7CB308F}"/>
    <cellStyle name="Accent2 18" xfId="1037" xr:uid="{060E3BDD-A0B7-4061-9852-D86B4409187D}"/>
    <cellStyle name="Accent2 19" xfId="1041" xr:uid="{581E0F50-F107-43ED-9014-13CE2DEACBE4}"/>
    <cellStyle name="Accent2 2" xfId="841" xr:uid="{6EF97DD6-7AEA-4C28-BD5F-9DA5FC9E4C22}"/>
    <cellStyle name="Accent2 20" xfId="1045" xr:uid="{EC1F9272-D016-413F-A33D-F3E277E8CAB2}"/>
    <cellStyle name="Accent2 21" xfId="1048" xr:uid="{A3673A7C-DA69-4AD4-881E-6F9EA82832A0}"/>
    <cellStyle name="Accent2 22" xfId="1051" xr:uid="{968A858D-E57A-42D9-8869-C23DB1D8F16D}"/>
    <cellStyle name="Accent2 23" xfId="1055" xr:uid="{2709745E-04A9-40B6-8364-F3C981EA6528}"/>
    <cellStyle name="Accent2 24" xfId="1053" xr:uid="{09BC4674-E4FE-4080-9088-2E726482968E}"/>
    <cellStyle name="Accent2 25" xfId="1060" xr:uid="{F7531949-C6E3-4951-BB2A-B7A711F579EB}"/>
    <cellStyle name="Accent2 26" xfId="1062" xr:uid="{2A0FA0D0-90BC-4A70-94CA-76870EE45279}"/>
    <cellStyle name="Accent2 27" xfId="1064" xr:uid="{1573E914-74C8-4FE0-AE97-2F344310758E}"/>
    <cellStyle name="Accent2 28" xfId="1071" xr:uid="{67994B7C-66C5-4CB3-A19F-86B89FDC51A6}"/>
    <cellStyle name="Accent2 29" xfId="1116" xr:uid="{40386422-A1FA-476E-BECD-70A35DCE4916}"/>
    <cellStyle name="Accent2 3" xfId="920" xr:uid="{F4735A78-46E6-4F1E-8801-AACC791E8267}"/>
    <cellStyle name="Accent2 30" xfId="1122" xr:uid="{56BEFD19-F461-4B62-94D3-0DD607E945C3}"/>
    <cellStyle name="Accent2 31" xfId="1127" xr:uid="{9F6ECAAD-77B3-4269-BC2A-76C529F010A5}"/>
    <cellStyle name="Accent2 32" xfId="1132" xr:uid="{25F1CA12-520C-4DFB-9919-7FB2EA26EEE1}"/>
    <cellStyle name="Accent2 33" xfId="1137" xr:uid="{ED2C40EE-9797-47E2-B1AC-99F3DE908A2E}"/>
    <cellStyle name="Accent2 34" xfId="1142" xr:uid="{70D1FC5A-A59B-4D92-88B7-B74833502578}"/>
    <cellStyle name="Accent2 35" xfId="1147" xr:uid="{D6410BC7-F4EA-41C0-8E0F-FCC62FEA84AE}"/>
    <cellStyle name="Accent2 36" xfId="1151" xr:uid="{177B3785-64DB-415C-869D-0B4879E30912}"/>
    <cellStyle name="Accent2 37" xfId="1155" xr:uid="{B3480C2A-3922-444E-9DC5-1716D363FE16}"/>
    <cellStyle name="Accent2 38" xfId="1159" xr:uid="{3658220B-D776-4BA8-8370-64B1B57B23FB}"/>
    <cellStyle name="Accent2 39" xfId="1163" xr:uid="{E7A3F67C-46FE-4DF1-AAC9-1F590857C44B}"/>
    <cellStyle name="Accent2 4" xfId="971" xr:uid="{2C86F48B-7630-46B2-BB07-2D057C332B49}"/>
    <cellStyle name="Accent2 40" xfId="1167" xr:uid="{14099E01-90A1-4F6C-B055-4BB5E8449071}"/>
    <cellStyle name="Accent2 41" xfId="1171" xr:uid="{2A235B00-3039-4F83-8336-C6DEFD60319B}"/>
    <cellStyle name="Accent2 42" xfId="1175" xr:uid="{BA680E4F-C2A4-4C3D-9B03-B3B4C125726E}"/>
    <cellStyle name="Accent2 43" xfId="1179" xr:uid="{D84473B0-0130-4AB5-A76C-404436F85E46}"/>
    <cellStyle name="Accent2 44" xfId="1182" xr:uid="{EF54B55A-7FC4-4C6F-BD29-CD4C34B88432}"/>
    <cellStyle name="Accent2 45" xfId="1185" xr:uid="{481DDF84-EF2C-4065-925D-C94C60194180}"/>
    <cellStyle name="Accent2 46" xfId="1187" xr:uid="{05F321CE-C0FE-4824-886D-22E803486E6F}"/>
    <cellStyle name="Accent2 47" xfId="1189" xr:uid="{4A843B6E-3E5E-4270-8E7E-46278A535828}"/>
    <cellStyle name="Accent2 48" xfId="1191" xr:uid="{F7F1BD44-3EA7-428A-B3DC-DD6B14549AA5}"/>
    <cellStyle name="Accent2 49" xfId="1198" xr:uid="{067AF084-CD14-42B7-9ADF-C42DE31E9A23}"/>
    <cellStyle name="Accent2 5" xfId="976" xr:uid="{BE89D586-5A3F-4294-A6A8-FF63BD3188F1}"/>
    <cellStyle name="Accent2 50" xfId="1265" xr:uid="{E3DA1EFC-57C2-45E6-A43D-A95E7172DC26}"/>
    <cellStyle name="Accent2 51" xfId="1270" xr:uid="{A8CFD90D-BCA5-459C-A59F-230F09C734F8}"/>
    <cellStyle name="Accent2 52" xfId="1276" xr:uid="{4DCEEF53-5690-4CAA-BC69-1DA95A05494D}"/>
    <cellStyle name="Accent2 53" xfId="1281" xr:uid="{97C47F42-536E-4B21-BAF8-4196A4F6C7BE}"/>
    <cellStyle name="Accent2 54" xfId="1287" xr:uid="{FF489D21-8323-46B7-A364-D25D1E610127}"/>
    <cellStyle name="Accent2 55" xfId="1292" xr:uid="{B3839C2C-C1F3-4D19-8043-3DC9EEC64BB9}"/>
    <cellStyle name="Accent2 56" xfId="1298" xr:uid="{F4CCECFA-E8CC-4A39-BCDF-D88AC4FD2F43}"/>
    <cellStyle name="Accent2 57" xfId="1294" xr:uid="{06E48C5D-11B5-4DFC-BA7B-89B085A77AEA}"/>
    <cellStyle name="Accent2 58" xfId="1309" xr:uid="{EA4A3317-A74F-47CA-B36B-0F5E36EC7108}"/>
    <cellStyle name="Accent2 59" xfId="1314" xr:uid="{E5E20C8D-0FAE-4F08-992E-76A742C8CC5A}"/>
    <cellStyle name="Accent2 6" xfId="981" xr:uid="{99D72978-5608-48D9-BCF1-47380F0EF2AA}"/>
    <cellStyle name="Accent2 60" xfId="1320" xr:uid="{6289E7A8-554D-4A1A-A48C-656B14DCD176}"/>
    <cellStyle name="Accent2 61" xfId="1325" xr:uid="{D1FD0E96-2B7C-44D5-B095-98C06FD9CD67}"/>
    <cellStyle name="Accent2 62" xfId="1330" xr:uid="{1073A7B2-B761-44F8-8E93-CF2144EB3AF0}"/>
    <cellStyle name="Accent2 63" xfId="1334" xr:uid="{A64900E9-980E-45C6-BA04-F8ED3FD44F25}"/>
    <cellStyle name="Accent2 64" xfId="1340" xr:uid="{BA0CFFC8-B183-4632-87EA-7AF8D63D45B2}"/>
    <cellStyle name="Accent2 65" xfId="1344" xr:uid="{CA2DDC4A-629A-4084-979E-7DFB17F4D90F}"/>
    <cellStyle name="Accent2 66" xfId="1350" xr:uid="{EBC30A5F-9C24-4136-A163-75FA1D4F1B62}"/>
    <cellStyle name="Accent2 67" xfId="1354" xr:uid="{CEEB6E08-A01D-4302-9357-F6C1B455435B}"/>
    <cellStyle name="Accent2 68" xfId="1360" xr:uid="{CDE64B70-DB89-4B2C-973B-3E07EDFBE741}"/>
    <cellStyle name="Accent2 69" xfId="1365" xr:uid="{4EF97549-0112-4938-A978-07F057B6ACAD}"/>
    <cellStyle name="Accent2 7" xfId="986" xr:uid="{EE9D5C37-5E7F-4B76-9DC5-2079021B6EE2}"/>
    <cellStyle name="Accent2 70" xfId="1371" xr:uid="{790613AC-4791-441E-8990-55AB10FA577B}"/>
    <cellStyle name="Accent2 71" xfId="1376" xr:uid="{D33D9A38-F5CA-4A04-91D4-97CBCE9EC471}"/>
    <cellStyle name="Accent2 72" xfId="1382" xr:uid="{C3E45008-562E-40B8-91ED-CF76625F884D}"/>
    <cellStyle name="Accent2 73" xfId="1387" xr:uid="{79530AAE-0B4D-4ABB-A257-D8D1878D9B68}"/>
    <cellStyle name="Accent2 74" xfId="1393" xr:uid="{3E3CDEE1-73E3-4C12-B469-F08AA7A997A8}"/>
    <cellStyle name="Accent2 75" xfId="1388" xr:uid="{1450F818-0A08-43F7-B67C-1C0E5E4FD74E}"/>
    <cellStyle name="Accent2 76" xfId="1403" xr:uid="{377A4C07-8A91-4AE5-B354-749CD96E2FB0}"/>
    <cellStyle name="Accent2 77" xfId="1408" xr:uid="{6E34AC11-4F5C-42D8-BC67-EBA7767D4584}"/>
    <cellStyle name="Accent2 78" xfId="1414" xr:uid="{10E7D126-EE67-4D18-B214-627294BBF6BC}"/>
    <cellStyle name="Accent2 79" xfId="1418" xr:uid="{EA058386-48AA-4D1A-82E3-02B1D99C34CF}"/>
    <cellStyle name="Accent2 8" xfId="991" xr:uid="{FAF86B1B-EC8C-4BFA-A746-DD92E5892126}"/>
    <cellStyle name="Accent2 80" xfId="1424" xr:uid="{3F327120-36FC-4615-8284-E1D358656842}"/>
    <cellStyle name="Accent2 81" xfId="1428" xr:uid="{154650B1-B9EA-4721-B325-3E5004D4AAB3}"/>
    <cellStyle name="Accent2 82" xfId="1434" xr:uid="{46B7890C-3D04-4B79-81E7-22B9F78DCD13}"/>
    <cellStyle name="Accent2 83" xfId="1438" xr:uid="{D6DBAC05-ECC8-4376-8338-DB5975D5F161}"/>
    <cellStyle name="Accent2 84" xfId="1443" xr:uid="{934C798C-76D5-4E35-85FC-9F52D8B128D3}"/>
    <cellStyle name="Accent2 85" xfId="1448" xr:uid="{8D289517-C7D1-48FD-B390-608FD41E68CA}"/>
    <cellStyle name="Accent2 86" xfId="1454" xr:uid="{17A12687-A708-4DF2-905E-60DDBD9CF4DF}"/>
    <cellStyle name="Accent2 87" xfId="1459" xr:uid="{2EBE0461-5493-4326-B432-50291E88FAAE}"/>
    <cellStyle name="Accent2 88" xfId="1461" xr:uid="{DF941F8B-9A84-481E-8A22-BAB8375BFDEE}"/>
    <cellStyle name="Accent2 89" xfId="1465" xr:uid="{4EFFCD02-9989-4E3C-B63E-28899E1D1A60}"/>
    <cellStyle name="Accent2 9" xfId="996" xr:uid="{0664EC88-A394-47B0-AE2D-AAF4C650A753}"/>
    <cellStyle name="Accent2 90" xfId="1467" xr:uid="{6402855E-E910-42D2-A207-D95DF0DAB564}"/>
    <cellStyle name="Accent2 91" xfId="1420" xr:uid="{88C485E0-2548-4104-8BA5-611B73E7EDF1}"/>
    <cellStyle name="Accent2 92" xfId="1479" xr:uid="{58D653D3-6762-4DCE-8B3C-E47ADB74E883}"/>
    <cellStyle name="Accent2 93" xfId="1483" xr:uid="{7279F3F3-1A65-4FA5-AD84-B948095C2F31}"/>
    <cellStyle name="Accent2 94" xfId="1487" xr:uid="{14E9F8F3-397A-4162-9F51-8691CFDB94F8}"/>
    <cellStyle name="Accent2 95" xfId="1491" xr:uid="{9907F878-CC8A-46A3-95D1-AC2BE061262E}"/>
    <cellStyle name="Accent2 96" xfId="1494" xr:uid="{EEB2BAAD-D25C-4E79-BA4D-C46243B54513}"/>
    <cellStyle name="Accent2 97" xfId="1497" xr:uid="{7BEBBF66-4B8B-4531-914F-4A087FD40D92}"/>
    <cellStyle name="Accent2 98" xfId="1499" xr:uid="{D0489539-A095-40D5-B087-686B1A62F39B}"/>
    <cellStyle name="Accent2 99" xfId="1501" xr:uid="{968E0164-F0E6-4FDD-9846-415F2132F292}"/>
    <cellStyle name="Accent3" xfId="82" xr:uid="{9DCBF953-14A9-4E57-A0A1-FF60CAF297CE}"/>
    <cellStyle name="Accent3 - 20%" xfId="83" xr:uid="{0A052621-C3C8-4D00-BA75-13510B87E3BF}"/>
    <cellStyle name="Accent3 - 20% 2" xfId="1669" xr:uid="{90FCDAB0-3905-45FA-BCF1-2B4984B25E34}"/>
    <cellStyle name="Accent3 - 20% 3" xfId="846" xr:uid="{F9726998-3C3D-4271-AF49-43CE55D6BE66}"/>
    <cellStyle name="Accent3 - 20% 4" xfId="649" xr:uid="{6A5F7095-C2E1-4BF7-BB8E-2C709397D90B}"/>
    <cellStyle name="Accent3 - 40%" xfId="84" xr:uid="{902899E9-D6DF-4FCA-87E7-B9B09D0F6E9C}"/>
    <cellStyle name="Accent3 - 40% 2" xfId="1670" xr:uid="{DFFE14FD-DF95-4551-89B6-38493FAC60FF}"/>
    <cellStyle name="Accent3 - 40% 3" xfId="847" xr:uid="{4AF3A0A8-0D66-49B9-8EC8-CC9245D327D6}"/>
    <cellStyle name="Accent3 - 40% 4" xfId="650" xr:uid="{265C9000-A205-4C04-8E34-3D0613A70E25}"/>
    <cellStyle name="Accent3 - 60%" xfId="85" xr:uid="{5C71CBBE-6F68-4B11-BBC9-4681D7300550}"/>
    <cellStyle name="Accent3 - 60% 2" xfId="1671" xr:uid="{931F01D9-DD44-430F-8221-50AFD3AB7FFB}"/>
    <cellStyle name="Accent3 - 60% 3" xfId="848" xr:uid="{FCE779E2-2A71-4DC4-89D4-A73CF0AFE3D2}"/>
    <cellStyle name="Accent3 - 60% 4" xfId="651" xr:uid="{2C18E609-465C-4E12-A9BB-1092E6339AC1}"/>
    <cellStyle name="Accent3 10" xfId="984" xr:uid="{10300C37-AAA3-404D-8E09-EE5A783FE99A}"/>
    <cellStyle name="Accent3 100" xfId="1495" xr:uid="{D0318CA4-74E9-42C0-87E5-DF2569EBA5DA}"/>
    <cellStyle name="Accent3 101" xfId="1511" xr:uid="{4E22DA89-81E9-4C92-98A2-1D455055B077}"/>
    <cellStyle name="Accent3 102" xfId="1555" xr:uid="{0941708C-5E35-48F8-BCBA-EE6B68D1C333}"/>
    <cellStyle name="Accent3 103" xfId="1562" xr:uid="{38599EB7-773A-45C8-932B-FCE43C85783B}"/>
    <cellStyle name="Accent3 104" xfId="1568" xr:uid="{E74F1367-0E7B-4E5F-85C8-305021ED24C4}"/>
    <cellStyle name="Accent3 105" xfId="1574" xr:uid="{433CEFAE-E832-43B3-97AF-47E1A45DA950}"/>
    <cellStyle name="Accent3 106" xfId="1580" xr:uid="{CB84E61D-AA6E-4017-960A-9A2C12BCBBB2}"/>
    <cellStyle name="Accent3 107" xfId="1586" xr:uid="{9014CCE8-5FBA-4EC3-81FE-5BE1A3C6AFD9}"/>
    <cellStyle name="Accent3 108" xfId="1592" xr:uid="{E89CE778-23C6-492D-B923-5A40626B3974}"/>
    <cellStyle name="Accent3 109" xfId="1598" xr:uid="{CAA4C9D8-EB22-47FA-A6EA-DFFB10D44589}"/>
    <cellStyle name="Accent3 11" xfId="989" xr:uid="{B9A6DF72-7C9F-41A4-A59E-0D923A2D171C}"/>
    <cellStyle name="Accent3 110" xfId="1604" xr:uid="{3AE30342-943D-49C9-B92F-2070983A8FD3}"/>
    <cellStyle name="Accent3 111" xfId="1610" xr:uid="{E1D89359-85BC-4168-A47F-70CAEAE0B015}"/>
    <cellStyle name="Accent3 112" xfId="1616" xr:uid="{C4F3678F-5F6F-4DC2-BB29-95A4D7309C54}"/>
    <cellStyle name="Accent3 113" xfId="1622" xr:uid="{88782459-E479-4948-87DF-8C003B2ABE37}"/>
    <cellStyle name="Accent3 114" xfId="1628" xr:uid="{E2DF8835-D724-4129-9451-B3569F7E11A7}"/>
    <cellStyle name="Accent3 115" xfId="1634" xr:uid="{2DA46DCB-F800-42E7-9A45-11453223A04B}"/>
    <cellStyle name="Accent3 116" xfId="563" xr:uid="{7332F767-B171-4E24-AF48-203FB47185A2}"/>
    <cellStyle name="Accent3 117" xfId="1832" xr:uid="{932518CA-BB58-420F-A0C6-FA7EC7C52297}"/>
    <cellStyle name="Accent3 12" xfId="994" xr:uid="{AC3AE5EE-DF06-4C28-86AF-48A60FAD886B}"/>
    <cellStyle name="Accent3 13" xfId="999" xr:uid="{09E90A31-8CC3-483E-BD41-A75EAEE26C8C}"/>
    <cellStyle name="Accent3 14" xfId="1004" xr:uid="{87591431-6888-4A97-AE3C-25476110211A}"/>
    <cellStyle name="Accent3 15" xfId="1008" xr:uid="{B27E502C-7D6E-456A-8C82-989F30546D71}"/>
    <cellStyle name="Accent3 16" xfId="1012" xr:uid="{51BE55D5-7EB6-493B-B6B9-E671175E264D}"/>
    <cellStyle name="Accent3 17" xfId="1017" xr:uid="{987BFD1A-21ED-4FD9-B987-4D5EB1B50888}"/>
    <cellStyle name="Accent3 18" xfId="1021" xr:uid="{F4ED0930-B665-42B2-A4AD-8496FE2BF525}"/>
    <cellStyle name="Accent3 19" xfId="1026" xr:uid="{4C23DD3E-82E3-4E0B-A3D4-16C7B82B96B4}"/>
    <cellStyle name="Accent3 2" xfId="845" xr:uid="{A767756D-0A73-423E-9901-8A5CF49284F1}"/>
    <cellStyle name="Accent3 20" xfId="1031" xr:uid="{6AE28254-4313-4D6D-ABAF-83FEA5755FFC}"/>
    <cellStyle name="Accent3 21" xfId="1035" xr:uid="{67A5E970-12E0-4FD7-81F3-292924141D02}"/>
    <cellStyle name="Accent3 22" xfId="1039" xr:uid="{50E182BA-0278-411E-B677-44836F0CBA45}"/>
    <cellStyle name="Accent3 23" xfId="1043" xr:uid="{056A8EC2-E800-4F16-AEFC-2EBAA7AB45A5}"/>
    <cellStyle name="Accent3 24" xfId="1046" xr:uid="{E70E932D-9F24-4D74-BA26-D7C0757D6046}"/>
    <cellStyle name="Accent3 25" xfId="1056" xr:uid="{ED2A9BBC-D1F7-4EB0-A890-79EAA63D8C27}"/>
    <cellStyle name="Accent3 26" xfId="1052" xr:uid="{C70A8CC7-8F76-44CE-90AE-E208A041A4DD}"/>
    <cellStyle name="Accent3 27" xfId="1059" xr:uid="{B99720A4-FD7B-4A01-96EC-5684F8E9146B}"/>
    <cellStyle name="Accent3 28" xfId="1075" xr:uid="{BAAA6CDE-3371-437B-96D9-B8145B2C7210}"/>
    <cellStyle name="Accent3 29" xfId="1112" xr:uid="{5AC6A879-A72D-427E-AC54-CBEA0AE67AF1}"/>
    <cellStyle name="Accent3 3" xfId="924" xr:uid="{014BCBA8-E015-4D77-9EE4-FD4093E01E90}"/>
    <cellStyle name="Accent3 30" xfId="1070" xr:uid="{3A219781-6AB8-45CB-81BA-4409DE557710}"/>
    <cellStyle name="Accent3 31" xfId="1115" xr:uid="{89570B44-6418-42A3-A772-88361A4FFBC0}"/>
    <cellStyle name="Accent3 32" xfId="1121" xr:uid="{20540ABF-B3F6-45B7-8D81-B64DD5BDB8D6}"/>
    <cellStyle name="Accent3 33" xfId="1119" xr:uid="{CA59A74A-EB11-41FD-B2B1-6E8A448BC118}"/>
    <cellStyle name="Accent3 34" xfId="1125" xr:uid="{7A115478-FC09-4DD5-BE3D-B9DC8190ADD4}"/>
    <cellStyle name="Accent3 35" xfId="1130" xr:uid="{5585F9FF-D266-43DE-BFA0-C025F0CB98CF}"/>
    <cellStyle name="Accent3 36" xfId="1135" xr:uid="{90B7B04A-ECFB-47DA-9A53-1447BBED88B6}"/>
    <cellStyle name="Accent3 37" xfId="1140" xr:uid="{7855502F-829C-4712-837B-A453F28DD8E8}"/>
    <cellStyle name="Accent3 38" xfId="1145" xr:uid="{BA600306-C5D4-4D84-AAFF-03A8CE2CF9B7}"/>
    <cellStyle name="Accent3 39" xfId="1149" xr:uid="{1F23F77B-AC92-4C25-895B-2D1A659AC6EC}"/>
    <cellStyle name="Accent3 4" xfId="967" xr:uid="{FB498A88-B64F-4597-8A78-F9112EFDED8B}"/>
    <cellStyle name="Accent3 40" xfId="1153" xr:uid="{1CFD744B-2A41-4ECA-8D5E-7DCECE64066F}"/>
    <cellStyle name="Accent3 41" xfId="1157" xr:uid="{4B682ADE-0B91-4B77-82EC-7300BC5EF67E}"/>
    <cellStyle name="Accent3 42" xfId="1161" xr:uid="{C1634F05-3D12-4AD4-A8B0-DA441EAC5302}"/>
    <cellStyle name="Accent3 43" xfId="1165" xr:uid="{44090946-59BE-4E4A-B2E7-F6E2A796580F}"/>
    <cellStyle name="Accent3 44" xfId="1169" xr:uid="{0287BFC5-A8D8-4562-8D59-929CD3774525}"/>
    <cellStyle name="Accent3 45" xfId="1173" xr:uid="{D6D17C67-068E-461C-93EC-AA21E835759E}"/>
    <cellStyle name="Accent3 46" xfId="1177" xr:uid="{D0C00FCF-4F61-4EBE-9B35-F4144945BDA5}"/>
    <cellStyle name="Accent3 47" xfId="1180" xr:uid="{8678282D-4B72-4214-9943-9057371CCD2F}"/>
    <cellStyle name="Accent3 48" xfId="1183" xr:uid="{CFCC2404-14CC-4FBC-87B7-8D42B52699FB}"/>
    <cellStyle name="Accent3 49" xfId="1202" xr:uid="{4662007D-5A9B-4E10-9F68-8449DB98D70C}"/>
    <cellStyle name="Accent3 5" xfId="921" xr:uid="{27579B5A-9892-43C2-800E-0D874DCC9630}"/>
    <cellStyle name="Accent3 50" xfId="1261" xr:uid="{530A8814-020E-4BF7-8AA8-79E9D9AAB875}"/>
    <cellStyle name="Accent3 51" xfId="1199" xr:uid="{7E7BAB32-A446-455D-9BBA-8E07018CADF6}"/>
    <cellStyle name="Accent3 52" xfId="1264" xr:uid="{0E40F09C-C8B6-4332-B434-E49F5D18F316}"/>
    <cellStyle name="Accent3 53" xfId="1195" xr:uid="{CF8E2A70-A34E-44EA-AE65-1C72C24A8A84}"/>
    <cellStyle name="Accent3 54" xfId="1268" xr:uid="{C56BC3D8-7ED5-4EFA-8252-4F51DB9357DB}"/>
    <cellStyle name="Accent3 55" xfId="1273" xr:uid="{FC783BE7-E478-4C81-BF94-6D7E8E10E827}"/>
    <cellStyle name="Accent3 56" xfId="1279" xr:uid="{AEC53086-321B-4119-84BB-597CA9748172}"/>
    <cellStyle name="Accent3 57" xfId="1282" xr:uid="{635F700F-5F5C-4A7A-9A3E-CFF573E791E7}"/>
    <cellStyle name="Accent3 58" xfId="1300" xr:uid="{9931B0DD-7ADD-4D94-B0C3-5C20A3AF304D}"/>
    <cellStyle name="Accent3 59" xfId="1293" xr:uid="{391767F1-4CF6-425A-B065-D3F40B94EF49}"/>
    <cellStyle name="Accent3 6" xfId="970" xr:uid="{6E62B17B-1AFA-4881-AEBA-1149A610F885}"/>
    <cellStyle name="Accent3 60" xfId="1308" xr:uid="{F10ECCA1-6716-414F-961D-F07F711DBC36}"/>
    <cellStyle name="Accent3 61" xfId="1304" xr:uid="{8CE70B20-A889-4573-BB5A-69C6CD81A27A}"/>
    <cellStyle name="Accent3 62" xfId="1312" xr:uid="{160A785A-68E4-41BF-A969-AEAD5083D8FF}"/>
    <cellStyle name="Accent3 63" xfId="1317" xr:uid="{4F44C201-028D-4228-A6CC-F640C6DEEE6C}"/>
    <cellStyle name="Accent3 64" xfId="1323" xr:uid="{26E58FC3-E7B7-4DA9-BEAD-DD60CDE63F38}"/>
    <cellStyle name="Accent3 65" xfId="1328" xr:uid="{DB029B83-E5BA-411B-B230-385C08FDBD52}"/>
    <cellStyle name="Accent3 66" xfId="1332" xr:uid="{85A9E36B-92CE-4B7C-B320-EE3DE8E8C13B}"/>
    <cellStyle name="Accent3 67" xfId="1337" xr:uid="{4D9185D9-5A66-49B4-9339-31EC22B6F6D4}"/>
    <cellStyle name="Accent3 68" xfId="1342" xr:uid="{4B019D04-F11C-415A-BAE8-0DEE84017056}"/>
    <cellStyle name="Accent3 69" xfId="1347" xr:uid="{46A99228-9877-4BA8-853B-136C3A84D5E6}"/>
    <cellStyle name="Accent3 7" xfId="917" xr:uid="{F3CA20EB-363C-43EE-8904-86ECF708E78B}"/>
    <cellStyle name="Accent3 70" xfId="1352" xr:uid="{F01C92DB-16D3-4F57-B8C2-59C5F6112B00}"/>
    <cellStyle name="Accent3 71" xfId="1357" xr:uid="{FFDABFE2-E560-4943-97AD-C209C7AA9CD0}"/>
    <cellStyle name="Accent3 72" xfId="1363" xr:uid="{FC1BEFA8-2E57-4C01-878A-D9FEB10785C4}"/>
    <cellStyle name="Accent3 73" xfId="1368" xr:uid="{CF762961-FBB7-4719-8F02-40EFA5FA6C04}"/>
    <cellStyle name="Accent3 74" xfId="1374" xr:uid="{23E1C22F-958F-4E93-B99F-FE4E83E450EF}"/>
    <cellStyle name="Accent3 75" xfId="1367" xr:uid="{4F3942CE-CB01-4F32-86F9-90AC8256610B}"/>
    <cellStyle name="Accent3 76" xfId="1396" xr:uid="{049B5364-FED7-41EA-B0AA-5CE99CAE4DE6}"/>
    <cellStyle name="Accent3 77" xfId="1379" xr:uid="{E61DB41C-A8D7-4B59-ACA9-EC90E65AC385}"/>
    <cellStyle name="Accent3 78" xfId="1402" xr:uid="{0CE44E09-8626-4439-A6F2-64A075229D56}"/>
    <cellStyle name="Accent3 79" xfId="1398" xr:uid="{F333CB1B-3718-4813-84E1-B86819A0DF61}"/>
    <cellStyle name="Accent3 8" xfId="974" xr:uid="{9C6DF23A-A220-48C3-AE0B-09D36AFC097A}"/>
    <cellStyle name="Accent3 80" xfId="1406" xr:uid="{A1FFD872-002E-4346-8BFC-E4C8847A8498}"/>
    <cellStyle name="Accent3 81" xfId="1411" xr:uid="{E3BCE2A4-483C-4A0E-9F53-0E3A758636FD}"/>
    <cellStyle name="Accent3 82" xfId="1416" xr:uid="{6C7AE546-FCBD-4911-952B-8E197B273F34}"/>
    <cellStyle name="Accent3 83" xfId="1421" xr:uid="{74F9046B-3BC9-4FB3-91AA-D9B26593ED08}"/>
    <cellStyle name="Accent3 84" xfId="1426" xr:uid="{DB486B18-0E68-42E2-91F3-851E6597E292}"/>
    <cellStyle name="Accent3 85" xfId="1431" xr:uid="{A30BA644-E077-49A3-947E-12BEAAF4F856}"/>
    <cellStyle name="Accent3 86" xfId="1436" xr:uid="{10A00056-7C57-46BD-88B0-B5107E1BAE5E}"/>
    <cellStyle name="Accent3 87" xfId="1440" xr:uid="{D5022956-C6C7-4FDF-B774-43A4FED2F518}"/>
    <cellStyle name="Accent3 88" xfId="1446" xr:uid="{CAE4114D-55F7-4F56-9C32-22BA6A9D5B55}"/>
    <cellStyle name="Accent3 89" xfId="1451" xr:uid="{2BCCD8EA-E9F8-4140-BD8E-CF48C38C30E5}"/>
    <cellStyle name="Accent3 9" xfId="979" xr:uid="{2DA41E0E-8607-40E3-BD7F-9E125C5B42C4}"/>
    <cellStyle name="Accent3 90" xfId="1457" xr:uid="{224E2A53-969D-4448-BA34-A4962E04AEDE}"/>
    <cellStyle name="Accent3 91" xfId="1230" xr:uid="{9C545391-CF3D-4B28-9D49-5E147DF036C1}"/>
    <cellStyle name="Accent3 92" xfId="1476" xr:uid="{F8A0B61F-F922-40B7-A513-E2F01D788425}"/>
    <cellStyle name="Accent3 93" xfId="1410" xr:uid="{2D1A22BF-AFA2-4746-B162-16A721F2C107}"/>
    <cellStyle name="Accent3 94" xfId="1478" xr:uid="{CC76C861-AF6F-4460-A4CA-C2545A539BDC}"/>
    <cellStyle name="Accent3 95" xfId="1449" xr:uid="{D427477D-4DD0-4DE5-896C-E35C42A836F2}"/>
    <cellStyle name="Accent3 96" xfId="1481" xr:uid="{BECE7D00-E578-4C7C-B78C-4D7062B0C355}"/>
    <cellStyle name="Accent3 97" xfId="1485" xr:uid="{777E2517-5937-454E-9E62-2BB274168A05}"/>
    <cellStyle name="Accent3 98" xfId="1489" xr:uid="{5B6776D8-AA29-4D96-9496-6C1613DA5530}"/>
    <cellStyle name="Accent3 99" xfId="1492" xr:uid="{C6CAF5FA-8129-4F99-8108-231A16EAF8D0}"/>
    <cellStyle name="Accent4" xfId="86" xr:uid="{4AFD1373-2730-4567-A257-418B424299F1}"/>
    <cellStyle name="Accent4 - 20%" xfId="87" xr:uid="{E1DA633D-3F8C-475E-B76F-F367DE5901E4}"/>
    <cellStyle name="Accent4 - 20% 2" xfId="1672" xr:uid="{D6D7784F-E5DA-4093-A755-CD6C18FF0DE8}"/>
    <cellStyle name="Accent4 - 20% 3" xfId="850" xr:uid="{935CD51B-F6AD-44DC-A145-69F9E09D64DB}"/>
    <cellStyle name="Accent4 - 20% 4" xfId="652" xr:uid="{2EBEE215-36C4-46B9-AFB4-705EF7083A62}"/>
    <cellStyle name="Accent4 - 40%" xfId="88" xr:uid="{B04C1E84-EB73-4B77-8DAF-D67D478FD526}"/>
    <cellStyle name="Accent4 - 40% 2" xfId="1673" xr:uid="{CA9157DB-1576-4227-B215-EE628CB21760}"/>
    <cellStyle name="Accent4 - 40% 3" xfId="851" xr:uid="{77B9212D-B0AD-4E84-A685-FF07F6865B60}"/>
    <cellStyle name="Accent4 - 40% 4" xfId="653" xr:uid="{92CE6A95-8289-4F8E-9866-D2A3CAF45D5B}"/>
    <cellStyle name="Accent4 - 60%" xfId="89" xr:uid="{32B9F4DF-CE87-4234-A301-9BEE34B21C01}"/>
    <cellStyle name="Accent4 - 60% 2" xfId="1674" xr:uid="{8F3ACC2A-40EE-41A0-9C05-1461FB705082}"/>
    <cellStyle name="Accent4 - 60% 3" xfId="852" xr:uid="{EB0A6922-04C7-49F2-936C-3418A5B4DA26}"/>
    <cellStyle name="Accent4 - 60% 4" xfId="654" xr:uid="{D73486BA-181B-488B-857E-61124C6367C2}"/>
    <cellStyle name="Accent4 10" xfId="972" xr:uid="{481FD638-2BA7-49F9-A92E-8145A12FE8FE}"/>
    <cellStyle name="Accent4 100" xfId="1488" xr:uid="{CE0CC08B-CA12-4C48-A805-DD16F4F692F3}"/>
    <cellStyle name="Accent4 101" xfId="1512" xr:uid="{B88F1FBE-5CA4-4975-8621-56A3DD19F4A7}"/>
    <cellStyle name="Accent4 102" xfId="1556" xr:uid="{D45337AE-55AA-4B78-A2D3-65419AA72A41}"/>
    <cellStyle name="Accent4 103" xfId="1563" xr:uid="{106ADDEE-58FF-4CCB-94ED-36F568309B70}"/>
    <cellStyle name="Accent4 104" xfId="1569" xr:uid="{D82030AF-7F45-4323-82D3-FD5028B2F979}"/>
    <cellStyle name="Accent4 105" xfId="1575" xr:uid="{BED852BA-95C7-4AE6-B08B-9A3FAA6C2AE0}"/>
    <cellStyle name="Accent4 106" xfId="1581" xr:uid="{8097C421-AEE7-43DB-9A28-248DB48B871D}"/>
    <cellStyle name="Accent4 107" xfId="1587" xr:uid="{9F3534F4-C045-4797-948F-CBAD38107C61}"/>
    <cellStyle name="Accent4 108" xfId="1593" xr:uid="{CEED7D1E-E037-4102-9ABB-1EDB4671E6CA}"/>
    <cellStyle name="Accent4 109" xfId="1599" xr:uid="{D379F30E-1C66-4082-AADE-BC1C29F5D360}"/>
    <cellStyle name="Accent4 11" xfId="977" xr:uid="{050A72DC-A7B6-4722-A19A-B734D6E5D21C}"/>
    <cellStyle name="Accent4 110" xfId="1605" xr:uid="{25615946-5D27-4A99-8497-762480408CBF}"/>
    <cellStyle name="Accent4 111" xfId="1611" xr:uid="{5B8929B7-894E-440C-92C0-4121CE19DBFE}"/>
    <cellStyle name="Accent4 112" xfId="1617" xr:uid="{48B55432-F602-4AAD-83C8-9737D391A508}"/>
    <cellStyle name="Accent4 113" xfId="1623" xr:uid="{B751F227-775A-4B86-B90E-92A7D42DDFE6}"/>
    <cellStyle name="Accent4 114" xfId="1629" xr:uid="{5710E6AD-9176-4604-AF55-E57DD53DB846}"/>
    <cellStyle name="Accent4 115" xfId="1635" xr:uid="{9F913BD7-F9C5-491B-8388-3972C8F59303}"/>
    <cellStyle name="Accent4 116" xfId="564" xr:uid="{D1725E39-E181-4EC8-A3CA-893D50E4DFBD}"/>
    <cellStyle name="Accent4 117" xfId="1833" xr:uid="{29E1DD23-F41B-4A6F-AE52-55F7FEEC911A}"/>
    <cellStyle name="Accent4 12" xfId="982" xr:uid="{CE8ACD01-E15C-4E0F-8791-7CE16DE61F80}"/>
    <cellStyle name="Accent4 13" xfId="987" xr:uid="{665767B3-B722-4B59-B63F-627A3A21282A}"/>
    <cellStyle name="Accent4 14" xfId="992" xr:uid="{78C05FAA-47F3-4F3E-84C2-D3513281D0B4}"/>
    <cellStyle name="Accent4 15" xfId="997" xr:uid="{448BFE0C-2E82-431C-B8C8-E8CF1FD0649F}"/>
    <cellStyle name="Accent4 16" xfId="1002" xr:uid="{15D05197-A35A-44B1-90A7-9FD93E427E84}"/>
    <cellStyle name="Accent4 17" xfId="1007" xr:uid="{CB2C27C9-A8E4-4893-9A02-141042B6260A}"/>
    <cellStyle name="Accent4 18" xfId="1011" xr:uid="{0B6C2F3A-B27A-4655-998C-5A981A250FA1}"/>
    <cellStyle name="Accent4 19" xfId="1015" xr:uid="{A918726E-B846-4AE4-97E0-0B61B160B36A}"/>
    <cellStyle name="Accent4 2" xfId="849" xr:uid="{B19B038A-0AF2-499E-B3FC-0A7C2686C11E}"/>
    <cellStyle name="Accent4 20" xfId="1020" xr:uid="{80108188-DEC0-4B89-93D9-E069BAB5B913}"/>
    <cellStyle name="Accent4 21" xfId="1024" xr:uid="{B7C12D9C-DAEB-4673-9CA2-27F895E4ECE1}"/>
    <cellStyle name="Accent4 22" xfId="1029" xr:uid="{EF783684-1957-43CB-8875-2E20A5352FBF}"/>
    <cellStyle name="Accent4 23" xfId="1034" xr:uid="{CC9CA4A3-2470-4381-8AD4-FC60D6E3B924}"/>
    <cellStyle name="Accent4 24" xfId="1030" xr:uid="{2FF87E32-7033-4279-911C-9B2CBF18BA35}"/>
    <cellStyle name="Accent4 25" xfId="1042" xr:uid="{1273D6C0-6CF0-41F2-84CE-B1C3003E0077}"/>
    <cellStyle name="Accent4 26" xfId="1038" xr:uid="{00A10F0F-E232-4570-BAD6-18BC66385B11}"/>
    <cellStyle name="Accent4 27" xfId="1049" xr:uid="{20971467-71ED-4F99-87B0-733809566E24}"/>
    <cellStyle name="Accent4 28" xfId="1079" xr:uid="{C8AE2B20-66C4-4538-9EB8-F6ED25BE45D4}"/>
    <cellStyle name="Accent4 29" xfId="1108" xr:uid="{5A81128B-A374-47AE-9545-16B3C70CA9B4}"/>
    <cellStyle name="Accent4 3" xfId="928" xr:uid="{7D13A7B3-D1B8-458D-AE6F-8C05B14234E9}"/>
    <cellStyle name="Accent4 30" xfId="1076" xr:uid="{41EB6D2B-3E3F-42A0-B464-4756D2BCFD59}"/>
    <cellStyle name="Accent4 31" xfId="1110" xr:uid="{84D65609-6C47-4E9D-98D5-1178159EB23B}"/>
    <cellStyle name="Accent4 32" xfId="1073" xr:uid="{7E3F0F9F-C9A3-4E68-801F-F84DE800E706}"/>
    <cellStyle name="Accent4 33" xfId="1113" xr:uid="{67F05424-DF6F-4641-8F93-C30F018E206A}"/>
    <cellStyle name="Accent4 34" xfId="1069" xr:uid="{B05A0467-9D43-4374-858E-DCA158B849C7}"/>
    <cellStyle name="Accent4 35" xfId="1117" xr:uid="{18E73560-78ED-4774-B28B-4C3412CCF0D0}"/>
    <cellStyle name="Accent4 36" xfId="1123" xr:uid="{8F5314A1-67F9-459B-8A15-553B7EFA4FF0}"/>
    <cellStyle name="Accent4 37" xfId="1128" xr:uid="{15DD798E-0509-4C7F-96AA-8FFA2B9C6138}"/>
    <cellStyle name="Accent4 38" xfId="1133" xr:uid="{A26D5D42-066F-47CC-9747-AC60390F640F}"/>
    <cellStyle name="Accent4 39" xfId="1138" xr:uid="{327DECBB-2919-4406-831F-4D5C6B67E308}"/>
    <cellStyle name="Accent4 4" xfId="963" xr:uid="{95287233-E8D7-4264-B1BD-6E16CC31DD96}"/>
    <cellStyle name="Accent4 40" xfId="1143" xr:uid="{998FE226-3195-4C47-9B08-5D1B9D7282DE}"/>
    <cellStyle name="Accent4 41" xfId="1148" xr:uid="{67BB7F86-A17E-4BAB-B3CE-3E331551D0C1}"/>
    <cellStyle name="Accent4 42" xfId="1152" xr:uid="{9A489015-119E-4CEF-8ACB-5A2F73B0E4A1}"/>
    <cellStyle name="Accent4 43" xfId="1156" xr:uid="{C96BDDE3-6AC9-448A-8E5B-2537774A5592}"/>
    <cellStyle name="Accent4 44" xfId="1160" xr:uid="{EE363DCF-6059-4087-90D4-0905A329F05C}"/>
    <cellStyle name="Accent4 45" xfId="1164" xr:uid="{42AD71A4-50E6-464E-95F9-897D05C986B2}"/>
    <cellStyle name="Accent4 46" xfId="1168" xr:uid="{7C0F88BF-222C-41C1-B65B-1B69D4C9B81F}"/>
    <cellStyle name="Accent4 47" xfId="1172" xr:uid="{0CE40D9E-2166-43C9-961E-320D3F5D6569}"/>
    <cellStyle name="Accent4 48" xfId="1176" xr:uid="{9F3491EE-341F-4461-8206-1DD6C750890D}"/>
    <cellStyle name="Accent4 49" xfId="1206" xr:uid="{29332F92-664B-429D-905A-74D55EEC6CDC}"/>
    <cellStyle name="Accent4 5" xfId="926" xr:uid="{38300756-00A4-4969-9FF7-DC5C66849729}"/>
    <cellStyle name="Accent4 50" xfId="1257" xr:uid="{8CAA76A6-AE9B-4E46-97CD-ACF639BDE753}"/>
    <cellStyle name="Accent4 51" xfId="1204" xr:uid="{917316B9-BAB1-43FF-BC38-517E0A4A266C}"/>
    <cellStyle name="Accent4 52" xfId="1259" xr:uid="{7A8E422E-79F5-47A9-A01F-88D927EF430E}"/>
    <cellStyle name="Accent4 53" xfId="1201" xr:uid="{3273B260-9931-4C1D-BF06-822AA802FC06}"/>
    <cellStyle name="Accent4 54" xfId="1262" xr:uid="{5714C044-8052-4611-AACC-662D1E367D09}"/>
    <cellStyle name="Accent4 55" xfId="1197" xr:uid="{07CE6BE2-808D-41D8-B7DB-516451673FE1}"/>
    <cellStyle name="Accent4 56" xfId="1266" xr:uid="{717BA689-D219-4F86-8CD2-5CA09EFB4129}"/>
    <cellStyle name="Accent4 57" xfId="1200" xr:uid="{6FF1A70F-15AD-4E5B-A422-D26AC01D064C}"/>
    <cellStyle name="Accent4 58" xfId="1288" xr:uid="{5350EA5E-F2FB-4A50-9AC8-64684DD25F02}"/>
    <cellStyle name="Accent4 59" xfId="1271" xr:uid="{1E78F464-344A-4771-9860-8605E1C4C941}"/>
    <cellStyle name="Accent4 6" xfId="965" xr:uid="{0E73A3BA-F389-4D51-A57B-E8CCED7E158D}"/>
    <cellStyle name="Accent4 60" xfId="1290" xr:uid="{E5732F6D-6205-4EE8-82E9-2FA089B0A75A}"/>
    <cellStyle name="Accent4 61" xfId="1283" xr:uid="{A4BB1122-D9B8-40ED-BD36-C86713B1DD8A}"/>
    <cellStyle name="Accent4 62" xfId="1301" xr:uid="{89A6E22C-B8EF-46FB-8B15-A5206A48FC9B}"/>
    <cellStyle name="Accent4 63" xfId="1295" xr:uid="{1BA93805-5E36-44D1-94B7-A7477919C55D}"/>
    <cellStyle name="Accent4 64" xfId="1310" xr:uid="{67FDC576-F47F-40CC-A41E-3516C6FC4CA6}"/>
    <cellStyle name="Accent4 65" xfId="1315" xr:uid="{E2C48343-6127-4B1B-8AA1-F5FDCE5FBE3C}"/>
    <cellStyle name="Accent4 66" xfId="1321" xr:uid="{F6CBF498-818E-48DD-8F84-890EECB365EC}"/>
    <cellStyle name="Accent4 67" xfId="1326" xr:uid="{EF6EB6D3-0639-401F-AC92-F23AB1AB953A}"/>
    <cellStyle name="Accent4 68" xfId="1331" xr:uid="{94350BF6-F615-475A-84D0-21A71712AC29}"/>
    <cellStyle name="Accent4 69" xfId="1335" xr:uid="{0C673F85-0B91-4750-AFC5-BD2253C6FC26}"/>
    <cellStyle name="Accent4 7" xfId="923" xr:uid="{D48C778E-D532-4FF8-91C6-BE75962F8D06}"/>
    <cellStyle name="Accent4 70" xfId="1341" xr:uid="{628197E4-DBD1-4C7D-A1C8-1FC3F6A52709}"/>
    <cellStyle name="Accent4 71" xfId="1345" xr:uid="{90AB3B19-E82F-4851-AE56-AEB5710F52AF}"/>
    <cellStyle name="Accent4 72" xfId="1351" xr:uid="{E9350252-7690-407F-9AFB-8720862AEB3B}"/>
    <cellStyle name="Accent4 73" xfId="1355" xr:uid="{13CACDF5-53DC-4784-A5CA-8464E832053E}"/>
    <cellStyle name="Accent4 74" xfId="1361" xr:uid="{05026AA9-F1FA-4455-AE5B-3E82ED2B4201}"/>
    <cellStyle name="Accent4 75" xfId="1336" xr:uid="{5A99D75B-1492-444D-9494-47CF75BB4BBC}"/>
    <cellStyle name="Accent4 76" xfId="1384" xr:uid="{F28AC9ED-1C78-425D-AE62-B19DED94B5DD}"/>
    <cellStyle name="Accent4 77" xfId="1356" xr:uid="{987352C0-683A-46BF-8A71-6E58462E3F11}"/>
    <cellStyle name="Accent4 78" xfId="1394" xr:uid="{24B4A727-B067-4862-A4BC-88F827604CEA}"/>
    <cellStyle name="Accent4 79" xfId="1377" xr:uid="{4B1314DA-7D56-4416-9D44-A223C8B3D0D0}"/>
    <cellStyle name="Accent4 8" xfId="968" xr:uid="{FB12CD5C-2ADD-4DF2-AB5C-1797AE164313}"/>
    <cellStyle name="Accent4 80" xfId="1400" xr:uid="{B86497B9-BE3E-45A1-A316-AA7D08B1C7DE}"/>
    <cellStyle name="Accent4 81" xfId="1389" xr:uid="{847CD348-867C-4DE5-B7EF-23822FE82653}"/>
    <cellStyle name="Accent4 82" xfId="1404" xr:uid="{90133D4F-CC98-466C-8128-B8409EF84149}"/>
    <cellStyle name="Accent4 83" xfId="1409" xr:uid="{CEFCE8F9-039B-4AF7-AF30-D541803635D7}"/>
    <cellStyle name="Accent4 84" xfId="1415" xr:uid="{3272C2D6-8A08-4DA6-BD4F-85F528677963}"/>
    <cellStyle name="Accent4 85" xfId="1419" xr:uid="{8510B341-93DA-4AD2-B124-52D0FBC9EC64}"/>
    <cellStyle name="Accent4 86" xfId="1425" xr:uid="{C5738FA4-60AA-4B40-A353-E375A6217A2C}"/>
    <cellStyle name="Accent4 87" xfId="1429" xr:uid="{7D9FA86C-D82E-49D9-8B12-9F751E825AFD}"/>
    <cellStyle name="Accent4 88" xfId="1435" xr:uid="{BB40F973-1694-4E81-8C2E-7A9154D6995A}"/>
    <cellStyle name="Accent4 89" xfId="1439" xr:uid="{0E3C255E-9AD6-4787-A335-87E6553E95CE}"/>
    <cellStyle name="Accent4 9" xfId="919" xr:uid="{E35D7E36-2A49-4F4F-8441-E27F5D3DE103}"/>
    <cellStyle name="Accent4 90" xfId="1444" xr:uid="{43FC5ABE-6F53-41A3-B3E3-D8C8DD5B2E9E}"/>
    <cellStyle name="Accent4 91" xfId="1359" xr:uid="{03637BD7-16E2-47B1-AC60-0DBF9D9352F4}"/>
    <cellStyle name="Accent4 92" xfId="1473" xr:uid="{57D8B3BC-DFEE-4B52-9BA4-2256A20D0721}"/>
    <cellStyle name="Accent4 93" xfId="1339" xr:uid="{50A5A614-F275-483E-814C-5306B09DCB0C}"/>
    <cellStyle name="Accent4 94" xfId="1475" xr:uid="{EC056FCD-40C1-48B4-B281-F289483FA20B}"/>
    <cellStyle name="Accent4 95" xfId="1229" xr:uid="{678EEAF8-AA0C-402B-8228-B608B1858E51}"/>
    <cellStyle name="Accent4 96" xfId="1477" xr:uid="{07F512EE-D2C4-4752-91E5-A6E79F6D1CBB}"/>
    <cellStyle name="Accent4 97" xfId="1430" xr:uid="{771E6288-B107-428A-AA69-FDDCBB3A071E}"/>
    <cellStyle name="Accent4 98" xfId="1480" xr:uid="{025FA487-B4D6-4B8C-B423-0A516B7A20CF}"/>
    <cellStyle name="Accent4 99" xfId="1484" xr:uid="{74424BA3-C9CC-4F0F-BE5D-285DA3F00491}"/>
    <cellStyle name="Accent5" xfId="90" xr:uid="{E8157576-AD9D-47EA-928A-22922C6CA359}"/>
    <cellStyle name="Accent5 - 20%" xfId="91" xr:uid="{C21B7FAF-6F07-49E3-BEA7-0D25C04CA546}"/>
    <cellStyle name="Accent5 - 20% 2" xfId="1675" xr:uid="{AE42170D-C0E6-42E2-B680-B1AA603BF045}"/>
    <cellStyle name="Accent5 - 20% 3" xfId="854" xr:uid="{554AED60-BD4B-4018-8CB4-EA153CCDB875}"/>
    <cellStyle name="Accent5 - 20% 4" xfId="655" xr:uid="{D1D7A598-D950-44F1-8C7A-9958D6BFB6B4}"/>
    <cellStyle name="Accent5 - 40%" xfId="92" xr:uid="{28095381-C48D-4299-8957-C31074F3B1EF}"/>
    <cellStyle name="Accent5 - 40% 2" xfId="1676" xr:uid="{D8B92424-40D8-4C62-98BE-2420BE9509E2}"/>
    <cellStyle name="Accent5 - 40% 3" xfId="855" xr:uid="{E4F74877-B4D6-4D27-8980-D064B176B29C}"/>
    <cellStyle name="Accent5 - 40% 4" xfId="656" xr:uid="{C232F23F-B648-437B-8E61-652826AA6CAB}"/>
    <cellStyle name="Accent5 - 60%" xfId="93" xr:uid="{FFE55600-8F8E-4158-ADBF-C9B4AF4385A4}"/>
    <cellStyle name="Accent5 - 60% 2" xfId="1677" xr:uid="{1090FCA2-6422-4E46-9CE1-8D526C981562}"/>
    <cellStyle name="Accent5 - 60% 3" xfId="856" xr:uid="{E4C9EC9E-1C13-4C0F-833A-9DE6614C7C2F}"/>
    <cellStyle name="Accent5 - 60% 4" xfId="657" xr:uid="{844513B7-155F-4EC2-B956-3445C4F70EC0}"/>
    <cellStyle name="Accent5 10" xfId="962" xr:uid="{370877F5-15DC-4C6B-9E0E-F01F99A63922}"/>
    <cellStyle name="Accent5 100" xfId="1474" xr:uid="{8689D9B9-ACA6-41AF-95F3-DEA112216DAD}"/>
    <cellStyle name="Accent5 101" xfId="1513" xr:uid="{89616379-A07B-461D-8C30-95A5FF5A85EA}"/>
    <cellStyle name="Accent5 102" xfId="1557" xr:uid="{2542A4B8-4C3B-4817-841A-DC796A41383A}"/>
    <cellStyle name="Accent5 103" xfId="1564" xr:uid="{C3017D7F-86F6-4274-8099-542A52BC70F6}"/>
    <cellStyle name="Accent5 104" xfId="1570" xr:uid="{6EF7F3D7-2E2F-4A72-B36F-6DAE566B8628}"/>
    <cellStyle name="Accent5 105" xfId="1576" xr:uid="{E2D7B1DD-A2B8-483C-9466-D0B32A1B78AD}"/>
    <cellStyle name="Accent5 106" xfId="1582" xr:uid="{8274325A-4B5E-4490-BAC6-2714F03073E9}"/>
    <cellStyle name="Accent5 107" xfId="1588" xr:uid="{8529523E-C555-4A82-A10A-CF15E403AABC}"/>
    <cellStyle name="Accent5 108" xfId="1594" xr:uid="{D4DBCF89-BBA0-4548-B67E-134EC3F855D0}"/>
    <cellStyle name="Accent5 109" xfId="1600" xr:uid="{2ED35A89-166B-4C3F-83BD-629907B7583B}"/>
    <cellStyle name="Accent5 11" xfId="927" xr:uid="{4EC1F95D-51E5-4F58-AD20-942EC9BFBF18}"/>
    <cellStyle name="Accent5 110" xfId="1606" xr:uid="{3E38524C-50C7-4D70-B515-94F300C1B1CE}"/>
    <cellStyle name="Accent5 111" xfId="1612" xr:uid="{48A52548-80F9-42F4-A323-1EFDADAAB31A}"/>
    <cellStyle name="Accent5 112" xfId="1618" xr:uid="{2CE9C206-2671-4566-9BB0-D7977ADE8613}"/>
    <cellStyle name="Accent5 113" xfId="1624" xr:uid="{A0B54A92-5EA4-4A14-A50A-9DE955370224}"/>
    <cellStyle name="Accent5 114" xfId="1630" xr:uid="{04219A58-84FB-4F16-BC30-4D9D068B2578}"/>
    <cellStyle name="Accent5 115" xfId="1636" xr:uid="{75E21F5F-004C-4C7F-9B5D-334E00D1EDE1}"/>
    <cellStyle name="Accent5 116" xfId="565" xr:uid="{209EC2E3-8748-4D13-B4D3-E164357E83BA}"/>
    <cellStyle name="Accent5 117" xfId="1834" xr:uid="{9819E2C1-EC10-4187-B08C-57600BF70B56}"/>
    <cellStyle name="Accent5 12" xfId="964" xr:uid="{083CDE5E-37EE-44BC-B6E6-77862063BE19}"/>
    <cellStyle name="Accent5 13" xfId="925" xr:uid="{EFF0CD19-8DA7-457F-BBFB-EA44A1E33BDA}"/>
    <cellStyle name="Accent5 14" xfId="966" xr:uid="{30BD2263-F457-478B-9699-010F5B997B60}"/>
    <cellStyle name="Accent5 15" xfId="922" xr:uid="{A5D27B66-E306-4B47-8378-E6F6C5F285CF}"/>
    <cellStyle name="Accent5 16" xfId="969" xr:uid="{F75F14D5-3C8C-4C91-BEF7-34ECF6941FA5}"/>
    <cellStyle name="Accent5 17" xfId="918" xr:uid="{B586F630-B1BE-4910-844A-ABE3394FA9CE}"/>
    <cellStyle name="Accent5 18" xfId="973" xr:uid="{819A60D7-7120-4E96-8362-B252A8A2ACE1}"/>
    <cellStyle name="Accent5 19" xfId="978" xr:uid="{87C6A1AF-DBE9-48B8-9D68-79B14A8A4E09}"/>
    <cellStyle name="Accent5 2" xfId="853" xr:uid="{582EF125-1F1B-43B2-905F-4E88441CEA0B}"/>
    <cellStyle name="Accent5 20" xfId="983" xr:uid="{33F33C90-9D69-4D77-B0DB-A8B648D24BC5}"/>
    <cellStyle name="Accent5 21" xfId="988" xr:uid="{BD704305-C818-446F-8A28-C5601DC0CB04}"/>
    <cellStyle name="Accent5 22" xfId="993" xr:uid="{CCA4F8C2-723F-4EFD-A2A6-E97176AB9BC8}"/>
    <cellStyle name="Accent5 23" xfId="998" xr:uid="{E153F0E4-E08F-4422-934E-F06B545DC22B}"/>
    <cellStyle name="Accent5 24" xfId="958" xr:uid="{3DC80EEE-EDFF-4513-AFC3-D8A7425A7DAE}"/>
    <cellStyle name="Accent5 25" xfId="1016" xr:uid="{420A3774-FB99-4D4D-98DA-7E71A36D1004}"/>
    <cellStyle name="Accent5 26" xfId="1003" xr:uid="{2821EE15-B56C-4AA3-B2A5-AA13587095C9}"/>
    <cellStyle name="Accent5 27" xfId="1025" xr:uid="{31C72B8B-B908-4CD5-8C25-9535B6210314}"/>
    <cellStyle name="Accent5 28" xfId="1082" xr:uid="{B6A02633-D9EE-45C8-BCEC-CA8D6A34B2ED}"/>
    <cellStyle name="Accent5 29" xfId="1104" xr:uid="{BF564D3B-91C8-4864-88E9-37FDFCC58011}"/>
    <cellStyle name="Accent5 3" xfId="932" xr:uid="{63010145-FFCD-4FDC-9A5D-750A1AA786FA}"/>
    <cellStyle name="Accent5 30" xfId="1081" xr:uid="{AC32F48C-FBE3-4103-8F25-C75D7214950C}"/>
    <cellStyle name="Accent5 31" xfId="1105" xr:uid="{B06A70FD-C3D4-483C-8B63-494947C09213}"/>
    <cellStyle name="Accent5 32" xfId="1080" xr:uid="{430F9B55-5F5D-431C-B4D4-B4BF5C8D8FC6}"/>
    <cellStyle name="Accent5 33" xfId="1106" xr:uid="{6DC71E74-D3E4-4B4F-BFEA-36ADD4402930}"/>
    <cellStyle name="Accent5 34" xfId="1078" xr:uid="{4A2AA65D-BEA9-4834-8E70-DF60E0AB4BD6}"/>
    <cellStyle name="Accent5 35" xfId="1107" xr:uid="{5BF15A87-B525-4742-A8A1-2D9E84981075}"/>
    <cellStyle name="Accent5 36" xfId="1077" xr:uid="{BC148CCA-29F4-4200-ABA9-89F244EE3EC8}"/>
    <cellStyle name="Accent5 37" xfId="1109" xr:uid="{AF7A07EE-5ECF-42D9-BCC2-B00535CAA67D}"/>
    <cellStyle name="Accent5 38" xfId="1074" xr:uid="{933A6D4A-DD8F-422E-9BBB-EDAE39804B52}"/>
    <cellStyle name="Accent5 39" xfId="1111" xr:uid="{E1B9BB3B-7609-4FA0-A55E-141AA128B766}"/>
    <cellStyle name="Accent5 4" xfId="959" xr:uid="{B7174BF7-26D8-4F5B-ADF6-1087739127A7}"/>
    <cellStyle name="Accent5 40" xfId="1072" xr:uid="{40C999F3-3374-44FF-818C-A876CD9E5C18}"/>
    <cellStyle name="Accent5 41" xfId="1114" xr:uid="{53DE031F-36D7-4EB4-955F-78BAF82C9F4E}"/>
    <cellStyle name="Accent5 42" xfId="1068" xr:uid="{ACA1A39A-DE9A-44D2-A699-76D8359873B0}"/>
    <cellStyle name="Accent5 43" xfId="1118" xr:uid="{80F4CCB6-426E-4AB7-86E7-C373D269AEC9}"/>
    <cellStyle name="Accent5 44" xfId="1124" xr:uid="{1DD5883F-A3AF-4AB9-8B25-6A89C6D063C8}"/>
    <cellStyle name="Accent5 45" xfId="1129" xr:uid="{38ED9BFF-175A-4FF8-97A0-9F864EC89D17}"/>
    <cellStyle name="Accent5 46" xfId="1134" xr:uid="{BCA3821F-5757-49E9-9EF9-83D3B6470D01}"/>
    <cellStyle name="Accent5 47" xfId="1139" xr:uid="{E66A637E-9ADB-4BB3-8FFA-7EF453A5104C}"/>
    <cellStyle name="Accent5 48" xfId="1144" xr:uid="{0BBE3240-4C7E-40AC-A575-FB1D41537CCF}"/>
    <cellStyle name="Accent5 49" xfId="1210" xr:uid="{B31BF72F-1702-45D3-AD26-92E8ED3312B2}"/>
    <cellStyle name="Accent5 5" xfId="931" xr:uid="{0085BF1B-FC6A-4742-941F-AC52D6531E05}"/>
    <cellStyle name="Accent5 50" xfId="1253" xr:uid="{4B1A43DE-E75F-4D36-9981-CB266613EDC4}"/>
    <cellStyle name="Accent5 51" xfId="1209" xr:uid="{1E4D3EEC-D101-4B60-AE86-80580BB7715C}"/>
    <cellStyle name="Accent5 52" xfId="1254" xr:uid="{BD20B41A-7301-440B-B803-BCEB6CD5039A}"/>
    <cellStyle name="Accent5 53" xfId="1208" xr:uid="{EA1703F9-8CAD-4A8A-A96C-6F5107B53A8B}"/>
    <cellStyle name="Accent5 54" xfId="1255" xr:uid="{E7CFC415-47AC-4F1B-A59F-98496E10866F}"/>
    <cellStyle name="Accent5 55" xfId="1207" xr:uid="{71A71589-20F3-492B-9F95-4464AEFAE4F8}"/>
    <cellStyle name="Accent5 56" xfId="1256" xr:uid="{00B59A84-DCEF-4EE3-A06B-F1A156FB0218}"/>
    <cellStyle name="Accent5 57" xfId="1212" xr:uid="{9449C949-489E-4223-97D6-9F524874FDEC}"/>
    <cellStyle name="Accent5 58" xfId="1263" xr:uid="{ECF40EA4-134E-47E8-8FBD-194C73B57A77}"/>
    <cellStyle name="Accent5 59" xfId="1211" xr:uid="{4AA0CF67-F05C-4EC7-9169-6673F439FD5F}"/>
    <cellStyle name="Accent5 6" xfId="960" xr:uid="{62CDA306-1AC6-4FCC-9A68-B7A07E878235}"/>
    <cellStyle name="Accent5 60" xfId="1267" xr:uid="{83EAEFA9-6263-4F89-97F5-A89DDBF13011}"/>
    <cellStyle name="Accent5 61" xfId="1205" xr:uid="{7ACF93C4-BC1C-4477-87B5-516B7F3E1476}"/>
    <cellStyle name="Accent5 62" xfId="1277" xr:uid="{1C428FEA-5239-475A-9AB7-347185749FCF}"/>
    <cellStyle name="Accent5 63" xfId="1203" xr:uid="{DC5A4106-888E-47DA-B187-A15AD7EA5E83}"/>
    <cellStyle name="Accent5 64" xfId="1278" xr:uid="{0AD83C56-7AD1-47B7-8678-4710376845E7}"/>
    <cellStyle name="Accent5 65" xfId="1196" xr:uid="{A2F7E6DD-DFE3-4DF0-9392-6F20F7870D71}"/>
    <cellStyle name="Accent5 66" xfId="1289" xr:uid="{41984B70-334D-4C2A-8649-B899A3188B05}"/>
    <cellStyle name="Accent5 67" xfId="1272" xr:uid="{BE57A75A-A24B-405E-ACCF-1429B5D37F85}"/>
    <cellStyle name="Accent5 68" xfId="1299" xr:uid="{80E66585-1C71-45A3-A7DC-37F9CD246C26}"/>
    <cellStyle name="Accent5 69" xfId="1284" xr:uid="{FA3C72F8-51A9-4138-8573-2BBA96557270}"/>
    <cellStyle name="Accent5 7" xfId="930" xr:uid="{14B8818B-DEA9-475E-A967-9DDE2B196DA4}"/>
    <cellStyle name="Accent5 70" xfId="1307" xr:uid="{245BA8A3-0BB0-45F0-B379-4086EA0F75C1}"/>
    <cellStyle name="Accent5 71" xfId="1303" xr:uid="{86D6627A-594C-4D92-9A74-8319CC7AFC5C}"/>
    <cellStyle name="Accent5 72" xfId="1311" xr:uid="{A3A4C57B-D0E2-42C4-8337-6DDCA4E44222}"/>
    <cellStyle name="Accent5 73" xfId="1316" xr:uid="{CE3666E5-8A0A-4086-B75D-64F19EC490D0}"/>
    <cellStyle name="Accent5 74" xfId="1322" xr:uid="{828A0F79-7A85-4BE3-A67C-287D84FAB9BD}"/>
    <cellStyle name="Accent5 75" xfId="1219" xr:uid="{6A58C59D-FF9C-45E5-86E9-4957A2BA8AC3}"/>
    <cellStyle name="Accent5 76" xfId="1362" xr:uid="{543FB22A-D75F-4879-9C19-3C213F96C7BB}"/>
    <cellStyle name="Accent5 77" xfId="1218" xr:uid="{679D5B01-CCDA-4C46-876D-D7F254C042D7}"/>
    <cellStyle name="Accent5 78" xfId="1372" xr:uid="{CEE1FD8C-2D9D-4B6A-AD8B-287A256870EC}"/>
    <cellStyle name="Accent5 79" xfId="1213" xr:uid="{01EFA399-FEF1-48C9-B43F-B079A5BE1D1F}"/>
    <cellStyle name="Accent5 8" xfId="961" xr:uid="{5526CD0D-CBFD-4487-9F3D-7BE179380493}"/>
    <cellStyle name="Accent5 80" xfId="1373" xr:uid="{4FAB1611-D3EE-4A22-B5AD-C95B79B1DDD6}"/>
    <cellStyle name="Accent5 81" xfId="1327" xr:uid="{04FD9CC9-8D36-47D6-BC04-91D243143229}"/>
    <cellStyle name="Accent5 82" xfId="1383" xr:uid="{14B1F5E3-1AC5-4C1F-B0EC-EACBECFCD5E8}"/>
    <cellStyle name="Accent5 83" xfId="1346" xr:uid="{4B4E191D-8288-4B68-BAEF-69BB15BC4A56}"/>
    <cellStyle name="Accent5 84" xfId="1385" xr:uid="{A836CDB0-7C7A-43C8-AD01-ACA3C96275D9}"/>
    <cellStyle name="Accent5 85" xfId="1366" xr:uid="{436F7084-792F-4800-98D7-1608B702495D}"/>
    <cellStyle name="Accent5 86" xfId="1395" xr:uid="{2B10420B-F18A-43A1-A22A-C0457EF607D8}"/>
    <cellStyle name="Accent5 87" xfId="1378" xr:uid="{4829D734-B849-4881-8F0A-DE1355D3FD4B}"/>
    <cellStyle name="Accent5 88" xfId="1401" xr:uid="{97435615-D636-47F8-A1E8-29B750B1C21B}"/>
    <cellStyle name="Accent5 89" xfId="1390" xr:uid="{F30FCB6D-6072-43F5-855D-69CBCC1853E3}"/>
    <cellStyle name="Accent5 9" xfId="929" xr:uid="{7950E066-42AC-4ABF-97B0-5FD195A2F72A}"/>
    <cellStyle name="Accent5 90" xfId="1405" xr:uid="{73C7071D-6DDD-420D-A4E1-3984C493972E}"/>
    <cellStyle name="Accent5 91" xfId="1233" xr:uid="{717636DF-665D-48EC-9F0C-29F10FC85BF2}"/>
    <cellStyle name="Accent5 92" xfId="1468" xr:uid="{3C7CDA6D-B13B-4624-A481-4C6E3B75D445}"/>
    <cellStyle name="Accent5 93" xfId="1392" xr:uid="{DF021949-15ED-402E-BAEE-D8A39E417A73}"/>
    <cellStyle name="Accent5 94" xfId="1470" xr:uid="{674096E6-3CB4-4442-A24F-E4DAD8A25ABD}"/>
    <cellStyle name="Accent5 95" xfId="1381" xr:uid="{0A56B061-BF8C-40B6-92E2-99DADCE5B130}"/>
    <cellStyle name="Accent5 96" xfId="1471" xr:uid="{2B1D1BCB-70FB-44C3-86A9-1F5FD7632D2A}"/>
    <cellStyle name="Accent5 97" xfId="1370" xr:uid="{DDA1F175-951C-4B94-99EA-4F80108E358D}"/>
    <cellStyle name="Accent5 98" xfId="1472" xr:uid="{62FFEF46-77C1-4FD8-8E57-E0E94F232ACF}"/>
    <cellStyle name="Accent5 99" xfId="1349" xr:uid="{CD9A8873-8A3A-40FF-AAA0-4E5B3AD30835}"/>
    <cellStyle name="Accent6" xfId="94" xr:uid="{E4DF77AA-180E-468B-A22A-873BC39084A6}"/>
    <cellStyle name="Accent6 - 20%" xfId="95" xr:uid="{A51D1B93-2515-4333-A59E-5601DF74D4A0}"/>
    <cellStyle name="Accent6 - 20% 2" xfId="1678" xr:uid="{C493E35E-A218-4D9A-80F9-4F3AF4B2184C}"/>
    <cellStyle name="Accent6 - 20% 3" xfId="858" xr:uid="{070F6328-430B-4B14-963D-2339E9A642A8}"/>
    <cellStyle name="Accent6 - 20% 4" xfId="658" xr:uid="{A9D12B6E-76F4-45EC-AEAE-513A85DD9847}"/>
    <cellStyle name="Accent6 - 40%" xfId="96" xr:uid="{757601CF-89A4-499D-8F0C-0DECEAAFD724}"/>
    <cellStyle name="Accent6 - 40% 2" xfId="1679" xr:uid="{BDADA0DA-EFFF-487B-961C-40799ED03311}"/>
    <cellStyle name="Accent6 - 40% 3" xfId="859" xr:uid="{BA3235B3-AB1A-47E0-89AE-01E6B57DF656}"/>
    <cellStyle name="Accent6 - 40% 4" xfId="659" xr:uid="{90A68E55-890D-4C66-A916-E7AA7F84C7DE}"/>
    <cellStyle name="Accent6 - 60%" xfId="97" xr:uid="{CF3249D5-BB56-48AE-9FD2-30F6546FCFFC}"/>
    <cellStyle name="Accent6 - 60% 2" xfId="1680" xr:uid="{4B64C4D8-771B-4236-B210-69038A6A5BF1}"/>
    <cellStyle name="Accent6 - 60% 3" xfId="860" xr:uid="{8CFBA77A-9659-47DD-9AC3-5EE295E336B6}"/>
    <cellStyle name="Accent6 - 60% 4" xfId="660" xr:uid="{BA02B19D-1DCA-45BD-BEC6-6E864C5FAEAC}"/>
    <cellStyle name="Accent6 10" xfId="954" xr:uid="{8DCC902A-B2B6-480A-9CC6-DD1EEF6654F3}"/>
    <cellStyle name="Accent6 100" xfId="1445" xr:uid="{AD40E05E-EFE5-4704-AF32-0E0E71FF3AED}"/>
    <cellStyle name="Accent6 101" xfId="1514" xr:uid="{8BED5200-0B65-4821-9D71-61A98BA772A8}"/>
    <cellStyle name="Accent6 102" xfId="1558" xr:uid="{1E96682A-04FA-4FEB-8C19-42E13DCDF1BE}"/>
    <cellStyle name="Accent6 103" xfId="1565" xr:uid="{705446CC-6B42-4CD8-BEF1-83C74ABC46A2}"/>
    <cellStyle name="Accent6 104" xfId="1571" xr:uid="{34BB8FFD-C5B1-4991-8942-A861FDAAAFC7}"/>
    <cellStyle name="Accent6 105" xfId="1577" xr:uid="{95D4CE23-FCD4-4D37-AA2C-6015B212E93F}"/>
    <cellStyle name="Accent6 106" xfId="1583" xr:uid="{4A81C903-22BD-4FE6-AA57-DF4CFDA2F516}"/>
    <cellStyle name="Accent6 107" xfId="1589" xr:uid="{AAD8FC94-72F9-4A13-B5AC-68645C08BF93}"/>
    <cellStyle name="Accent6 108" xfId="1595" xr:uid="{F9085BC2-40FE-4EBB-9985-804272417D06}"/>
    <cellStyle name="Accent6 109" xfId="1601" xr:uid="{8229B6B5-54CE-4731-9542-EEB0082322D9}"/>
    <cellStyle name="Accent6 11" xfId="938" xr:uid="{35774C33-1288-45CC-A203-8ABD409DD180}"/>
    <cellStyle name="Accent6 110" xfId="1607" xr:uid="{C0FA7D4D-A004-4C97-8B81-8609B6582FA1}"/>
    <cellStyle name="Accent6 111" xfId="1613" xr:uid="{5CEBBE04-8D08-4A4B-9484-73DE26A8AA08}"/>
    <cellStyle name="Accent6 112" xfId="1619" xr:uid="{1E592351-3EA2-4845-9777-F1BF7C87AA96}"/>
    <cellStyle name="Accent6 113" xfId="1625" xr:uid="{B460321F-6A75-4BB7-96D6-F707AD0B7BE9}"/>
    <cellStyle name="Accent6 114" xfId="1631" xr:uid="{31E80E9E-6B35-4247-BFED-F6085835DB88}"/>
    <cellStyle name="Accent6 115" xfId="1637" xr:uid="{237C3E0C-DF91-488B-9654-31CA59E2BA87}"/>
    <cellStyle name="Accent6 116" xfId="566" xr:uid="{82E1CCA3-4753-4084-BA9D-8B1D67E38E0F}"/>
    <cellStyle name="Accent6 117" xfId="1835" xr:uid="{4DED3879-D727-40C7-B4A8-09D3A9770C38}"/>
    <cellStyle name="Accent6 12" xfId="953" xr:uid="{BEF63768-ABDE-4BC8-8BB6-1759A52E8055}"/>
    <cellStyle name="Accent6 13" xfId="939" xr:uid="{9BBBDDF7-C108-4979-B276-B3353C428CAB}"/>
    <cellStyle name="Accent6 14" xfId="952" xr:uid="{073E3ADF-0FCD-4D9A-A7AB-50632AF35D80}"/>
    <cellStyle name="Accent6 15" xfId="940" xr:uid="{62DF87FB-A480-4A83-A954-D3BAB58FE9FC}"/>
    <cellStyle name="Accent6 16" xfId="951" xr:uid="{E09F842E-6CC4-478B-8D72-DDBDB15DECA8}"/>
    <cellStyle name="Accent6 17" xfId="941" xr:uid="{240181E4-070C-4363-8F64-DC4FB7FA28EA}"/>
    <cellStyle name="Accent6 18" xfId="950" xr:uid="{6A4202EA-4E28-4B20-A0AA-940BAC6764B8}"/>
    <cellStyle name="Accent6 19" xfId="942" xr:uid="{F95666AF-57EF-4ACB-9BE0-978827603135}"/>
    <cellStyle name="Accent6 2" xfId="857" xr:uid="{0A474423-3E77-409C-A5E7-6DE41E118F73}"/>
    <cellStyle name="Accent6 20" xfId="949" xr:uid="{6AFEFE09-C659-4689-B148-8A8E9E353263}"/>
    <cellStyle name="Accent6 21" xfId="943" xr:uid="{C3737652-A331-4512-A6AA-C5AA511730B9}"/>
    <cellStyle name="Accent6 22" xfId="948" xr:uid="{809D0A9D-760E-4AEE-BCE3-7A9C45DDCB02}"/>
    <cellStyle name="Accent6 23" xfId="944" xr:uid="{12F3E23D-007F-4591-8718-F19DC839B1BB}"/>
    <cellStyle name="Accent6 24" xfId="947" xr:uid="{E17235A7-414E-4127-95F7-B12C59E1228B}"/>
    <cellStyle name="Accent6 25" xfId="933" xr:uid="{5F2B1560-C3DC-4BBA-AEB7-C149F00AD62A}"/>
    <cellStyle name="Accent6 26" xfId="946" xr:uid="{B9DBB950-798C-4A2E-90C7-CA979F8B570B}"/>
    <cellStyle name="Accent6 27" xfId="945" xr:uid="{B9D6FF0E-0DEB-4555-817E-CD8F9913B0D0}"/>
    <cellStyle name="Accent6 28" xfId="1084" xr:uid="{D05363FB-173B-43C3-9CB6-387985241377}"/>
    <cellStyle name="Accent6 29" xfId="1103" xr:uid="{31221A44-48EE-4DFD-9F5C-F4C9893838D5}"/>
    <cellStyle name="Accent6 3" xfId="934" xr:uid="{D4FDD39F-60BA-48D5-946D-20E4EBD1946F}"/>
    <cellStyle name="Accent6 30" xfId="1083" xr:uid="{44079B0F-A607-422A-BD8B-78015969EF56}"/>
    <cellStyle name="Accent6 31" xfId="1102" xr:uid="{92C44D2C-5D17-43EA-88F0-0A6E83FA0EF1}"/>
    <cellStyle name="Accent6 32" xfId="1085" xr:uid="{6E5A3C70-C778-48D2-AC47-34983FF5EA05}"/>
    <cellStyle name="Accent6 33" xfId="1101" xr:uid="{2DE64EEA-29C9-45F6-860D-FA764E7069D4}"/>
    <cellStyle name="Accent6 34" xfId="1086" xr:uid="{F44FCF02-9B3A-4081-AF46-1E17BBFBB085}"/>
    <cellStyle name="Accent6 35" xfId="1100" xr:uid="{40762A52-46A1-4CC1-810B-056083006D53}"/>
    <cellStyle name="Accent6 36" xfId="1087" xr:uid="{5456D0E6-8775-4290-BED4-F281EEB8044B}"/>
    <cellStyle name="Accent6 37" xfId="1099" xr:uid="{6D6BE8A9-AF92-4008-9D3D-ACA1E1E29D78}"/>
    <cellStyle name="Accent6 38" xfId="1088" xr:uid="{C3C3B472-FD22-4511-9271-4BB023000157}"/>
    <cellStyle name="Accent6 39" xfId="1098" xr:uid="{2BD0365F-F58A-4E08-9E0C-CC0A3FF60A21}"/>
    <cellStyle name="Accent6 4" xfId="957" xr:uid="{C492F367-997F-43FC-8406-98A0B8A199E0}"/>
    <cellStyle name="Accent6 40" xfId="1089" xr:uid="{56F80521-AC35-40A4-893A-C2F0F23AC1A5}"/>
    <cellStyle name="Accent6 41" xfId="1097" xr:uid="{F5536FD2-F521-4309-A673-F65D37914D5F}"/>
    <cellStyle name="Accent6 42" xfId="1090" xr:uid="{1989223A-B177-4EA9-9360-2D85071504CF}"/>
    <cellStyle name="Accent6 43" xfId="1096" xr:uid="{90E32669-8C47-43B9-9B2C-BD7BFA978E9C}"/>
    <cellStyle name="Accent6 44" xfId="1091" xr:uid="{1B3316F9-C5D1-4AEA-AF10-ED02D0004C20}"/>
    <cellStyle name="Accent6 45" xfId="1095" xr:uid="{7011EECE-E227-462F-B6B9-817999F87460}"/>
    <cellStyle name="Accent6 46" xfId="1092" xr:uid="{1497814D-D9A4-42AD-ABA1-ED21AD31C080}"/>
    <cellStyle name="Accent6 47" xfId="1094" xr:uid="{493D182F-6701-44E5-8124-34492B68CD44}"/>
    <cellStyle name="Accent6 48" xfId="1093" xr:uid="{7E5A0BF4-C637-4B9E-8CDF-A8EF92888EA6}"/>
    <cellStyle name="Accent6 49" xfId="1214" xr:uid="{4580A9E1-E978-4D0A-AE5A-DF1BACE0F388}"/>
    <cellStyle name="Accent6 5" xfId="935" xr:uid="{897E7CA7-DDC0-41C9-BD6A-58DC28973C72}"/>
    <cellStyle name="Accent6 50" xfId="1249" xr:uid="{B3CA9418-1D1F-490E-9699-E98D8C338FE8}"/>
    <cellStyle name="Accent6 51" xfId="1215" xr:uid="{9915BA4F-BC8F-4FC2-A285-909A747E89F7}"/>
    <cellStyle name="Accent6 52" xfId="1248" xr:uid="{89113BA1-A76D-41F7-9C31-3B68DC41249E}"/>
    <cellStyle name="Accent6 53" xfId="1216" xr:uid="{8F7AAC13-E28E-41B8-BB13-EFC04D3759CD}"/>
    <cellStyle name="Accent6 54" xfId="1247" xr:uid="{981FE5CD-EFC2-4BD1-9BEB-03D53E9F2AAB}"/>
    <cellStyle name="Accent6 55" xfId="1217" xr:uid="{EFBA9C38-3E2F-4BC7-9A8B-21709E4A99F5}"/>
    <cellStyle name="Accent6 56" xfId="1246" xr:uid="{23A4B8EA-3E70-4983-8486-A9C517EAE446}"/>
    <cellStyle name="Accent6 57" xfId="1220" xr:uid="{A26AB384-679F-472C-9ED6-12E219ED5A9E}"/>
    <cellStyle name="Accent6 58" xfId="1251" xr:uid="{127851B2-DD1F-40E0-B806-F3D35ED2933F}"/>
    <cellStyle name="Accent6 59" xfId="1221" xr:uid="{68A7DE9C-E94F-46C2-B129-90EE5FE6103B}"/>
    <cellStyle name="Accent6 6" xfId="956" xr:uid="{F0AF7C35-E255-41AA-B791-1C78E61266EA}"/>
    <cellStyle name="Accent6 60" xfId="1250" xr:uid="{42C67A09-15E8-45DE-BBA8-CA371EC3EE56}"/>
    <cellStyle name="Accent6 61" xfId="1222" xr:uid="{9F61C1A9-AD38-432E-807A-741854A11AD2}"/>
    <cellStyle name="Accent6 62" xfId="1245" xr:uid="{B11DBE67-ED6A-440D-A75D-A9A8480C4006}"/>
    <cellStyle name="Accent6 63" xfId="1223" xr:uid="{AD50A536-5473-4CD0-8504-16A935142CC7}"/>
    <cellStyle name="Accent6 64" xfId="1244" xr:uid="{F81A1823-E731-4BA9-93B3-614D302300F1}"/>
    <cellStyle name="Accent6 65" xfId="1224" xr:uid="{3D0A901E-3CC4-4753-AF04-2D155C9099D5}"/>
    <cellStyle name="Accent6 66" xfId="1243" xr:uid="{F2887E19-1300-4B9D-BB83-20FDDE75553C}"/>
    <cellStyle name="Accent6 67" xfId="1225" xr:uid="{3EB3E1B0-BC24-4EA7-B821-582D5D25C857}"/>
    <cellStyle name="Accent6 68" xfId="1242" xr:uid="{CF4F4622-C0C6-40C8-9AF5-4042D6731D6B}"/>
    <cellStyle name="Accent6 69" xfId="1226" xr:uid="{69C7DB58-799D-4BA4-A67F-D49B34A89C1D}"/>
    <cellStyle name="Accent6 7" xfId="936" xr:uid="{FAB02E9E-9BE8-4C3C-9B4C-ED331E7398CC}"/>
    <cellStyle name="Accent6 70" xfId="1241" xr:uid="{4B0086F8-9C38-41DA-AD33-5C160FC83CC0}"/>
    <cellStyle name="Accent6 71" xfId="1227" xr:uid="{F50072D0-1B34-42C5-B588-608EA0D8F44A}"/>
    <cellStyle name="Accent6 72" xfId="1240" xr:uid="{3AAA0248-6427-42E9-B25F-2F70684033EB}"/>
    <cellStyle name="Accent6 73" xfId="1228" xr:uid="{9E5FF625-765E-410D-9E10-5AA9B6001A10}"/>
    <cellStyle name="Accent6 74" xfId="1239" xr:uid="{9A284B83-D3C8-4CCB-84B2-3250C444A828}"/>
    <cellStyle name="Accent6 75" xfId="1193" xr:uid="{5F7E87E1-67CB-4F45-9F35-DE56C78D84FA}"/>
    <cellStyle name="Accent6 76" xfId="1260" xr:uid="{E5B55E4C-9396-4D65-92C4-D0BE8B9D443C}"/>
    <cellStyle name="Accent6 77" xfId="1275" xr:uid="{96BCBA86-3E28-4E9F-8494-ACCF3DDFB099}"/>
    <cellStyle name="Accent6 78" xfId="1258" xr:uid="{A5096CBA-BBC2-472F-BCAD-C25FE9DA7613}"/>
    <cellStyle name="Accent6 79" xfId="1286" xr:uid="{BBAC7355-99B2-4D9C-B329-85EC875BD390}"/>
    <cellStyle name="Accent6 8" xfId="955" xr:uid="{5D986DF4-E559-4E3C-8921-74EDBA9DBCF2}"/>
    <cellStyle name="Accent6 80" xfId="1252" xr:uid="{142B6967-1C93-411B-8D0C-619ECC9E7897}"/>
    <cellStyle name="Accent6 81" xfId="1297" xr:uid="{5F2BED71-6178-49D1-8B14-BF8BECCB77AE}"/>
    <cellStyle name="Accent6 82" xfId="1238" xr:uid="{7AF130EE-3842-445B-B198-C8A981C6D1CD}"/>
    <cellStyle name="Accent6 83" xfId="1231" xr:uid="{0F4F4BEA-2BF5-444D-BA98-BB6BAA605CEA}"/>
    <cellStyle name="Accent6 84" xfId="1237" xr:uid="{B888AFA1-5E9E-4EE6-AA4E-2DD15C040231}"/>
    <cellStyle name="Accent6 85" xfId="1232" xr:uid="{D23BD1E7-D1E6-45D8-89D0-69FED3742837}"/>
    <cellStyle name="Accent6 86" xfId="1236" xr:uid="{92CBF392-F477-42A3-AC08-F242D6913DFE}"/>
    <cellStyle name="Accent6 87" xfId="1306" xr:uid="{C6C91277-01D9-4600-B5D3-C3B1C3D8BDA1}"/>
    <cellStyle name="Accent6 88" xfId="1235" xr:uid="{2DC78E8B-D7CB-42AE-AE32-230D3614F7FE}"/>
    <cellStyle name="Accent6 89" xfId="1319" xr:uid="{E49C2F8C-D553-430F-ACF1-10DD73DF58D8}"/>
    <cellStyle name="Accent6 9" xfId="937" xr:uid="{0246AF5A-2510-4EC8-AC23-689334DF40EA}"/>
    <cellStyle name="Accent6 90" xfId="1234" xr:uid="{C765016D-FC23-4360-BA1A-0413BCD1310C}"/>
    <cellStyle name="Accent6 91" xfId="1413" xr:uid="{D459BC57-B88B-4F42-BE10-7D720F7A1470}"/>
    <cellStyle name="Accent6 92" xfId="1463" xr:uid="{9B940C34-2F12-488A-9F95-DB630FC579B2}"/>
    <cellStyle name="Accent6 93" xfId="1423" xr:uid="{675E910E-75AD-46E2-B9FA-0A290FF4A7FB}"/>
    <cellStyle name="Accent6 94" xfId="1462" xr:uid="{7DFA8133-9252-4FE2-BDD5-F505923FB31D}"/>
    <cellStyle name="Accent6 95" xfId="1433" xr:uid="{B8CB3186-E8E3-41F4-B378-EDC9A14A903F}"/>
    <cellStyle name="Accent6 96" xfId="1456" xr:uid="{B9208451-B412-46DC-9E3F-61133CA5BD65}"/>
    <cellStyle name="Accent6 97" xfId="1442" xr:uid="{4270DB91-C6AA-4C09-86AB-79768DACA79B}"/>
    <cellStyle name="Accent6 98" xfId="1455" xr:uid="{F06D3FEB-3FDE-4419-89C9-5209BF66720C}"/>
    <cellStyle name="Accent6 99" xfId="1453" xr:uid="{4A7CEDC5-C5B4-4098-9A1F-B322BD1BD226}"/>
    <cellStyle name="Akzent1 2" xfId="98" xr:uid="{DA82E8A2-F76A-4879-8050-8D3043F7C756}"/>
    <cellStyle name="Akzent1 2 2" xfId="681" xr:uid="{30E285C6-BF38-46CE-9FF9-362CF4C38716}"/>
    <cellStyle name="Akzent1 3" xfId="1681" xr:uid="{EC04B0DB-A36D-4C9E-ABD0-6781B48181E5}"/>
    <cellStyle name="Akzent2 2" xfId="99" xr:uid="{ECD7B3B1-906B-4672-9B5F-E00EE82D319A}"/>
    <cellStyle name="Akzent2 2 2" xfId="682" xr:uid="{B40647FF-B902-4A50-84FB-FE90138576CC}"/>
    <cellStyle name="Akzent2 3" xfId="1682" xr:uid="{A4B2405E-1AF5-438A-9A51-EF5A703D14BB}"/>
    <cellStyle name="Akzent3 2" xfId="100" xr:uid="{51FAC3DC-9539-435A-A6BE-7BEB4D800440}"/>
    <cellStyle name="Akzent3 2 2" xfId="683" xr:uid="{BBE919EB-F831-49BE-AC4D-0BFCC6C11D59}"/>
    <cellStyle name="Akzent3 3" xfId="1683" xr:uid="{10824FD3-2AC1-4C5D-96CA-677F64C079D6}"/>
    <cellStyle name="Akzent4 2" xfId="101" xr:uid="{235922AA-0C83-41AF-927D-EE9D2B7E9FB4}"/>
    <cellStyle name="Akzent4 2 2" xfId="684" xr:uid="{2521E320-2497-4673-97C5-F7BB6943A510}"/>
    <cellStyle name="Akzent4 3" xfId="1684" xr:uid="{5CFB8959-662A-4749-9FCC-05582FA33F38}"/>
    <cellStyle name="Akzent5 2" xfId="102" xr:uid="{EB20B83D-34E4-48B6-BE67-3EA453008140}"/>
    <cellStyle name="Akzent5 2 2" xfId="685" xr:uid="{95E5433E-CE09-4688-88C0-2C23A4D84466}"/>
    <cellStyle name="Akzent5 3" xfId="1685" xr:uid="{D01159D9-4536-4324-A3DC-E06F5444C37A}"/>
    <cellStyle name="Akzent6 2" xfId="103" xr:uid="{C676C9FA-7532-4DA6-A9E1-19E2EB1D8673}"/>
    <cellStyle name="Akzent6 2 2" xfId="686" xr:uid="{8D5838DB-00B4-43EE-850E-48E7CD632D44}"/>
    <cellStyle name="Akzent6 3" xfId="1686" xr:uid="{C39EC035-F9CC-4BF9-8EB3-F1B20A29C1ED}"/>
    <cellStyle name="Angela" xfId="104" xr:uid="{983DBDFE-1ED8-4229-B609-DE9BB8D6A927}"/>
    <cellStyle name="Ausgabe 2" xfId="105" xr:uid="{E9F94D35-0871-43A5-BA13-CF8F2A0DC7CE}"/>
    <cellStyle name="Ausgabe 2 2" xfId="1505" xr:uid="{A737F8B6-87B0-43FE-887F-D80F7F99CBB0}"/>
    <cellStyle name="Ausgabe 2 3" xfId="567" xr:uid="{CAEDD961-EF74-4AEF-AA5D-46FE01B394A0}"/>
    <cellStyle name="Ausgabe 3" xfId="1547" xr:uid="{9D3E357B-584F-4E02-A928-8C2BB776DF06}"/>
    <cellStyle name="Ausgabe 4" xfId="1687" xr:uid="{F33C0629-B3AA-4E4C-BD6D-E47B0DE7C536}"/>
    <cellStyle name="Bad" xfId="106" xr:uid="{9B75D09E-B834-4F9C-8D0D-9A31C1EAB7FD}"/>
    <cellStyle name="Bad 2" xfId="861" xr:uid="{B348FEED-0C1E-4DFC-B514-8520882B421C}"/>
    <cellStyle name="Bad 3" xfId="568" xr:uid="{54EC0AF2-9285-42E3-9C43-3071BDA62AD7}"/>
    <cellStyle name="Berechnung 2" xfId="107" xr:uid="{09FF3066-2C51-46F6-BE71-D17652DFD0EF}"/>
    <cellStyle name="Berechnung 2 2" xfId="687" xr:uid="{586D32E6-CEA6-43B5-90D4-4B7CC780FBBE}"/>
    <cellStyle name="Berechnung 3" xfId="1548" xr:uid="{39845EB6-E624-40FA-99C3-9B257F9DD243}"/>
    <cellStyle name="Berechnung 4" xfId="1688" xr:uid="{D50D3CE0-6F15-4AEB-8174-BD1465BC55ED}"/>
    <cellStyle name="Bold" xfId="108" xr:uid="{F5B9CCA0-E281-4918-B433-50D21E876604}"/>
    <cellStyle name="Bol-Data" xfId="109" xr:uid="{E713387C-1D3C-42AD-AF13-74E64DF2103B}"/>
    <cellStyle name="bolet" xfId="110" xr:uid="{A2E949B4-35AF-4B94-B9D9-EA55166ABD2E}"/>
    <cellStyle name="CALCULATED" xfId="111" xr:uid="{42E83AF9-1467-4337-B40B-4BCD9B4331AA}"/>
    <cellStyle name="Calculation" xfId="112" xr:uid="{F513ACA7-D47E-4C8D-9EDF-D00348741C26}"/>
    <cellStyle name="Calculation 2" xfId="862" xr:uid="{6C726595-2DDF-4759-AE25-115B22C7E3D6}"/>
    <cellStyle name="Calculation 3" xfId="1515" xr:uid="{43856DEB-118C-406B-A336-1A65EC292861}"/>
    <cellStyle name="Calculation 4" xfId="569" xr:uid="{43598C1B-0844-4982-B977-033037E92289}"/>
    <cellStyle name="Check Cell" xfId="113" xr:uid="{8EB01EC9-8420-43AB-9058-DEBF86C67D9A}"/>
    <cellStyle name="Check Cell 2" xfId="863" xr:uid="{25098D27-4B44-40E5-AC9A-058CDF4786EE}"/>
    <cellStyle name="Check Cell 3" xfId="570" xr:uid="{5AA3B09B-0FA2-41EB-AF8A-2F468CDB4C28}"/>
    <cellStyle name="CodeEingabe" xfId="114" xr:uid="{D115245C-904E-45D8-B714-CE79AF1589A7}"/>
    <cellStyle name="Comma" xfId="3" builtinId="3"/>
    <cellStyle name="Comma  - Style1" xfId="115" xr:uid="{2893D123-8E04-4742-ABD6-444375437F39}"/>
    <cellStyle name="Comma  - Style1 2" xfId="116" xr:uid="{924FB7B8-50B6-4417-ABCE-EDFAB46FD15D}"/>
    <cellStyle name="Comma  - Style2" xfId="117" xr:uid="{84751FD1-F9F9-475A-B3F6-F2CAC9DB6511}"/>
    <cellStyle name="Comma  - Style2 2" xfId="118" xr:uid="{949B3644-F8A4-48FA-A579-15F41A8D3CED}"/>
    <cellStyle name="Comma  - Style3" xfId="119" xr:uid="{06B53459-D8E9-49A3-90BF-4C87AB1FF21A}"/>
    <cellStyle name="Comma  - Style3 2" xfId="120" xr:uid="{96204BB3-70D7-4F8F-B9ED-EA27D956A504}"/>
    <cellStyle name="Comma  - Style4" xfId="121" xr:uid="{F4C7BC02-176B-48C8-9192-26EF20188AED}"/>
    <cellStyle name="Comma  - Style4 2" xfId="122" xr:uid="{FBD8BC8A-52DD-4BD4-8B64-D83344561A9F}"/>
    <cellStyle name="Comma  - Style5" xfId="123" xr:uid="{1A2B48B2-E2DE-433B-B7BB-AB6FC6CB6BD3}"/>
    <cellStyle name="Comma  - Style5 2" xfId="124" xr:uid="{EB45BB13-FE2F-4109-87E7-B7911E923D58}"/>
    <cellStyle name="Comma  - Style6" xfId="125" xr:uid="{61FA8398-0064-44EC-A74F-BD19CBA0704B}"/>
    <cellStyle name="Comma  - Style6 2" xfId="126" xr:uid="{7BAE3564-BF8C-4A5B-BB2C-0995E7FC4649}"/>
    <cellStyle name="Comma  - Style7" xfId="127" xr:uid="{F961F8F9-6DBE-4216-9D6E-E789991B19DB}"/>
    <cellStyle name="Comma  - Style7 2" xfId="128" xr:uid="{1F37CF69-EE26-4984-8171-858C443207BB}"/>
    <cellStyle name="Comma  - Style8" xfId="129" xr:uid="{0975B9CB-DC65-4686-BCC5-E202267BD51D}"/>
    <cellStyle name="Comma  - Style8 2" xfId="130" xr:uid="{0ED46ED7-838F-4B74-9875-EC2E7BE4EF3A}"/>
    <cellStyle name="Comma 2" xfId="512" xr:uid="{5C91F1E0-627D-44A9-BF38-0357802234B0}"/>
    <cellStyle name="Comma 3" xfId="615" xr:uid="{64573FDE-A417-44B4-8030-2C7AA447AD66}"/>
    <cellStyle name="Comma0" xfId="131" xr:uid="{B0AB6B06-49F8-4F67-9130-20A0BC6C75F5}"/>
    <cellStyle name="Comma0 2" xfId="132" xr:uid="{284753FA-EB8C-4D4A-8EC3-1D32520436C6}"/>
    <cellStyle name="Currency0" xfId="133" xr:uid="{0C8035AC-87CC-437D-8BA3-DD4C0337BAD6}"/>
    <cellStyle name="Currency0 2" xfId="134" xr:uid="{54A42938-DBB3-4773-A6D0-731F3D3B91B4}"/>
    <cellStyle name="DATAENT" xfId="135" xr:uid="{2B67DD34-7405-4C98-87FD-3B5192E33DF3}"/>
    <cellStyle name="Date" xfId="136" xr:uid="{B4AD12FA-E631-4DB9-B7CB-1CE8173C2F59}"/>
    <cellStyle name="Date 2" xfId="137" xr:uid="{955D0C07-BD00-4098-93CD-24F816612FCF}"/>
    <cellStyle name="Datum (kurz 2)" xfId="138" xr:uid="{7B3461EF-CBBF-41E2-B017-37A9CC1BABAB}"/>
    <cellStyle name="Datum (kurz)" xfId="139" xr:uid="{E69FBB4C-F207-4FAD-A7CE-E8D13CBF5224}"/>
    <cellStyle name="Datum (lang 2)" xfId="140" xr:uid="{0E40E752-642E-4BB6-8F3B-BA0FE9C8771C}"/>
    <cellStyle name="Datum (lang)" xfId="141" xr:uid="{28091CC4-D0F3-412D-9A9A-430CA83F5C7B}"/>
    <cellStyle name="Dezimal [0] 2" xfId="142" xr:uid="{26B664AD-07AA-4A20-87CA-0A9C01461098}"/>
    <cellStyle name="Dispo" xfId="143" xr:uid="{382D86E6-52A1-4251-9172-309A8207F99A}"/>
    <cellStyle name="Dollars" xfId="144" xr:uid="{CC3E9FCC-C7D1-4708-9F3B-6200D9C23D40}"/>
    <cellStyle name="Dollars 2" xfId="145" xr:uid="{A9BE1D04-CDF1-47A1-9745-8BB8F1F49E9A}"/>
    <cellStyle name="DOWNFOOT" xfId="146" xr:uid="{0C786AE6-3F16-450C-8D59-DE0616DA9B68}"/>
    <cellStyle name="Eingabe 2" xfId="147" xr:uid="{7293CC82-CDB8-4F79-B4A8-C1172F659BA4}"/>
    <cellStyle name="Eingabe 2 2" xfId="688" xr:uid="{DFBF57F9-6901-4F2B-B206-602F3E0A0572}"/>
    <cellStyle name="Eingabe 3" xfId="1549" xr:uid="{A9A8F377-2821-4182-9C06-96C6435FF04E}"/>
    <cellStyle name="Eingabe 4" xfId="1689" xr:uid="{EC2FAB13-AFCA-4D95-9D55-0BA15205E361}"/>
    <cellStyle name="Emphasis 1" xfId="148" xr:uid="{E0BC5019-BEFF-40E4-A007-E151CA5EB64C}"/>
    <cellStyle name="Emphasis 1 2" xfId="1690" xr:uid="{18860DCF-18C8-43F4-B172-754E18FC2C62}"/>
    <cellStyle name="Emphasis 1 3" xfId="864" xr:uid="{F92017EC-02E9-4719-BD7A-0848C6943140}"/>
    <cellStyle name="Emphasis 2" xfId="149" xr:uid="{ECAAEE48-46FA-426F-A480-EEA5BD5C17BB}"/>
    <cellStyle name="Emphasis 2 2" xfId="1691" xr:uid="{8732711D-2594-40A0-8DB5-038509D7467C}"/>
    <cellStyle name="Emphasis 2 3" xfId="865" xr:uid="{E7C097CB-F8C6-4B73-826F-5878760D6B71}"/>
    <cellStyle name="Emphasis 3" xfId="150" xr:uid="{B3444A5C-E548-43FA-B3F4-05EF801DB9CA}"/>
    <cellStyle name="Emphasis 3 2" xfId="1692" xr:uid="{2D085C7A-C6B1-4FA7-BBBD-A5D6DCF5E1BA}"/>
    <cellStyle name="Emphasis 3 3" xfId="866" xr:uid="{A4E00DB5-B9A8-496C-834A-A6F105BB50D1}"/>
    <cellStyle name="Entries" xfId="151" xr:uid="{B3FEB583-52FA-4A69-A7C7-510C44AB91E1}"/>
    <cellStyle name="Ergebnis 2" xfId="152" xr:uid="{A44DF073-180B-43D6-A293-6B1804722F9B}"/>
    <cellStyle name="Ergebnis 2 2" xfId="689" xr:uid="{381E76FD-E44D-4CE5-8BDE-E8DB29B27947}"/>
    <cellStyle name="Ergebnis 3" xfId="1550" xr:uid="{58464D23-0671-441A-9BE5-8081B4FF394D}"/>
    <cellStyle name="Ergebnis 4" xfId="1693" xr:uid="{964EF8C6-06BF-4B73-8E09-DA9A19F5C639}"/>
    <cellStyle name="Erklärender Text 2" xfId="153" xr:uid="{0C6E36A4-254F-40D6-9CB9-1EC0F7F9A1C7}"/>
    <cellStyle name="Euro" xfId="154" xr:uid="{379A5132-1C43-4006-A379-F868467B180E}"/>
    <cellStyle name="Euro 2" xfId="155" xr:uid="{C32E5D13-AC67-4986-B017-69B45D2A3276}"/>
    <cellStyle name="Euro 2 2" xfId="755" xr:uid="{DC0EFAB4-7725-4B9E-8A5A-CC4920E6539A}"/>
    <cellStyle name="Euro 2 2 2" xfId="781" xr:uid="{A3A77EA6-DCAD-4747-90DE-9BDCFFB1EBD4}"/>
    <cellStyle name="Euro 2 2 3" xfId="803" xr:uid="{B3BA0368-C07C-44A4-A795-1C1BBC2E8C71}"/>
    <cellStyle name="Euro 2 2 4" xfId="825" xr:uid="{57816CBC-2F49-4769-8867-A015669E0400}"/>
    <cellStyle name="Euro 2 3" xfId="745" xr:uid="{958EFB0A-89F2-47F9-9CE5-699B210B1C1A}"/>
    <cellStyle name="Euro 2 3 2" xfId="772" xr:uid="{39BA783A-555E-4BF4-B61F-E35453FF87D7}"/>
    <cellStyle name="Euro 2 3 3" xfId="794" xr:uid="{30CD436F-9EF6-48BF-B4C8-0898A14D52F0}"/>
    <cellStyle name="Euro 2 3 4" xfId="816" xr:uid="{53CD380F-4C24-4F6C-B3D2-CDD9A466CE2A}"/>
    <cellStyle name="Euro 2 4" xfId="768" xr:uid="{AD60D310-3B06-4D02-9917-127C72A357DC}"/>
    <cellStyle name="Euro 2 5" xfId="790" xr:uid="{62C9CA49-AABC-4BB5-98C8-CE856638C0A7}"/>
    <cellStyle name="Euro 2 6" xfId="812" xr:uid="{84A8C913-A01A-4D30-8190-6B6F756454F0}"/>
    <cellStyle name="Euro 2 7" xfId="734" xr:uid="{310F8C6A-9263-4F02-BAE2-755121522FB0}"/>
    <cellStyle name="Euro 3" xfId="727" xr:uid="{CBAF397E-E073-49A0-800B-2AE7F1D53006}"/>
    <cellStyle name="Euro 3 2" xfId="751" xr:uid="{A07F28CD-D1D6-40C7-A9B1-2DAE4A3E0BBE}"/>
    <cellStyle name="Euro 3 2 2" xfId="777" xr:uid="{77A2E02F-3E39-4CDD-B3E4-F91EDA239ED0}"/>
    <cellStyle name="Euro 3 2 3" xfId="799" xr:uid="{32206E84-13D7-422F-B2C5-04460AD96999}"/>
    <cellStyle name="Euro 3 2 4" xfId="821" xr:uid="{0DD1DF49-6D4C-4C61-9EB3-67E0E7C2A77B}"/>
    <cellStyle name="Euro 3 3" xfId="764" xr:uid="{7388CD38-C62B-404B-B694-DCB19E26CEA3}"/>
    <cellStyle name="Euro 3 4" xfId="786" xr:uid="{0480FC29-B43A-46B4-B760-B81293E31A7D}"/>
    <cellStyle name="Euro 3 5" xfId="808" xr:uid="{A3655FA9-6406-429F-A652-2D64584DAB0E}"/>
    <cellStyle name="Euro 4" xfId="571" xr:uid="{DDA1C027-CC0D-4931-BBB8-4126BF2F6D64}"/>
    <cellStyle name="Explanatory Text" xfId="156" xr:uid="{86AD9E92-F119-46F1-9F23-F8136B681E03}"/>
    <cellStyle name="Fixed" xfId="157" xr:uid="{92525637-85F7-4DE3-90C6-736A98F88941}"/>
    <cellStyle name="Fixed 2" xfId="158" xr:uid="{FBD5751C-99FA-4376-8C4C-52513673ACCE}"/>
    <cellStyle name="Followed Hyperlink_BL_EP_V8" xfId="159" xr:uid="{333F1C53-1027-4041-BD6C-1A340EC83DD5}"/>
    <cellStyle name="Good" xfId="160" xr:uid="{683B178F-5AB3-42E9-98AE-74B73E045CA5}"/>
    <cellStyle name="Good 2" xfId="867" xr:uid="{C8F779C8-EA3B-42F1-BA41-A622DD75786E}"/>
    <cellStyle name="Good 3" xfId="572" xr:uid="{B4BFDAC2-53F3-46D1-B161-6F81A1B2E158}"/>
    <cellStyle name="Gut 2" xfId="161" xr:uid="{3A743194-66EE-4C9B-BAB6-B55FD57032CC}"/>
    <cellStyle name="Gut 2 2" xfId="690" xr:uid="{0A0FF41D-DC7F-4FC1-A098-A88969A4EC95}"/>
    <cellStyle name="Gut 3" xfId="1694" xr:uid="{9B0B4958-34F0-4C38-8062-8609B2435EF8}"/>
    <cellStyle name="HEADER" xfId="162" xr:uid="{C21EEC3E-2960-4851-8FF4-82D9A4396D0E}"/>
    <cellStyle name="Header 12" xfId="163" xr:uid="{A2BE4656-7F38-4C72-B203-2F1D648BCD88}"/>
    <cellStyle name="HEADER_TEMPLATE DRAFT for discussion" xfId="164" xr:uid="{B8D57121-9CA7-45C7-81A3-FAFE55020D65}"/>
    <cellStyle name="Heading 1" xfId="165" xr:uid="{6C011F9C-0A49-49C3-8F77-D339847D7680}"/>
    <cellStyle name="Heading 1 2" xfId="868" xr:uid="{99EBD0F8-714B-4E6E-A520-A68BE5AF650A}"/>
    <cellStyle name="Heading 1 3" xfId="573" xr:uid="{DF823D78-0642-4019-B9DF-64E7B8026733}"/>
    <cellStyle name="Heading 2" xfId="166" xr:uid="{4C10AA1A-B111-4F34-B40F-85F08425D836}"/>
    <cellStyle name="Heading 2 2" xfId="167" xr:uid="{3D4DC30A-8E93-46DD-B822-D50BD17ED85C}"/>
    <cellStyle name="Heading 2 2 2" xfId="869" xr:uid="{372E0C03-564E-44C2-AF0A-919D52964A05}"/>
    <cellStyle name="Heading 2 3" xfId="574" xr:uid="{82995DDC-5A1E-47B7-82FC-A0B62CC12392}"/>
    <cellStyle name="Heading 3" xfId="168" xr:uid="{07BCD9B2-B82B-4ACC-A400-3E3997060784}"/>
    <cellStyle name="Heading 3 2" xfId="870" xr:uid="{A3AB6A08-FBC5-47DA-B3AC-CC35E9F1E1F1}"/>
    <cellStyle name="Heading 4" xfId="169" xr:uid="{4A08C902-E231-470E-8743-5575FC58B59C}"/>
    <cellStyle name="Heading 4 2" xfId="871" xr:uid="{D7E0D3C2-2068-4DF4-AA44-B18065E4B869}"/>
    <cellStyle name="Hyperlink" xfId="2" builtinId="8"/>
    <cellStyle name="Input" xfId="170" xr:uid="{07338C5D-1A40-42DA-88F5-9CF5D241C78E}"/>
    <cellStyle name="Input 2" xfId="872" xr:uid="{D9EE277F-C940-4199-8F94-3BD219BA6CE5}"/>
    <cellStyle name="Input 3" xfId="1516" xr:uid="{D9E40693-CFC0-413B-8752-85DAF6FBFB6D}"/>
    <cellStyle name="Input 4" xfId="575" xr:uid="{A8F731D5-5A95-45F3-B1A4-1557B5074AFA}"/>
    <cellStyle name="i-Plan" xfId="171" xr:uid="{EC54A27D-5170-41F5-B134-CCA516F53527}"/>
    <cellStyle name="JF" xfId="172" xr:uid="{7F18CA6E-8B07-4927-83B1-E65F13BD9047}"/>
    <cellStyle name="JPF" xfId="173" xr:uid="{EF74CE86-55FE-43F7-A781-C16D62D7889C}"/>
    <cellStyle name="Komma [0]_Budg FCP-A 99-00-2004" xfId="175" xr:uid="{0BF44E26-4586-4275-B184-4C3E40F659DD}"/>
    <cellStyle name="Komma 10" xfId="176" xr:uid="{D0B9857E-F25B-4368-83FF-56D654AA57D1}"/>
    <cellStyle name="Komma 11" xfId="177" xr:uid="{679193EA-09AF-4C8D-8FD8-2D788E640221}"/>
    <cellStyle name="Komma 12" xfId="178" xr:uid="{F0470E44-AF71-40B5-B4A1-CE47FCA465B0}"/>
    <cellStyle name="Komma 13" xfId="179" xr:uid="{2F47769D-E02E-4ABC-8347-40A5569F4339}"/>
    <cellStyle name="Komma 14" xfId="180" xr:uid="{396F0F07-93FA-44AE-8DDB-CA8048B1CF91}"/>
    <cellStyle name="Komma 15" xfId="181" xr:uid="{DDB84996-BD30-412D-89F1-61481A58A68C}"/>
    <cellStyle name="Komma 16" xfId="182" xr:uid="{E0288EC9-7249-4521-8D8C-2BFC369110AF}"/>
    <cellStyle name="Komma 17" xfId="183" xr:uid="{4D680DD7-1225-4EA9-8B97-69D681D97C59}"/>
    <cellStyle name="Komma 18" xfId="184" xr:uid="{45648D9E-49DC-4640-BCD8-84FA203840CF}"/>
    <cellStyle name="Komma 19" xfId="185" xr:uid="{1ECC38EE-D30E-44D5-97EC-57009A622C86}"/>
    <cellStyle name="Komma 2" xfId="186" xr:uid="{2A1BE473-FD7E-4B1A-8DE4-659E5E3F008F}"/>
    <cellStyle name="Komma 2 2" xfId="735" xr:uid="{D52F23BE-F93B-47D2-82DC-36EF65F6F642}"/>
    <cellStyle name="Komma 2 2 2" xfId="756" xr:uid="{6211144A-64E3-4817-ACD7-7E4DD8A7D29C}"/>
    <cellStyle name="Komma 2 2 2 2" xfId="782" xr:uid="{EDB8E831-D3AC-421C-BFAC-FCC4D58E97A8}"/>
    <cellStyle name="Komma 2 2 2 2 2" xfId="1658" xr:uid="{62F6AD92-F2A3-4F8E-86B2-61C0185E01F0}"/>
    <cellStyle name="Komma 2 2 2 3" xfId="804" xr:uid="{978BC932-C190-4610-A3A9-F6A0972B7466}"/>
    <cellStyle name="Komma 2 2 2 4" xfId="826" xr:uid="{19202182-5107-43C4-99EB-87080DBBD0CD}"/>
    <cellStyle name="Komma 2 2 2 5" xfId="1639" xr:uid="{52471483-9645-40A6-9802-AF994CB9DFC6}"/>
    <cellStyle name="Komma 2 2 3" xfId="746" xr:uid="{6B59F34B-51E8-4349-BF11-BB6210B0C8EB}"/>
    <cellStyle name="Komma 2 2 3 2" xfId="773" xr:uid="{B89F09CE-84C8-4EEE-87D2-AEC7DA755D1C}"/>
    <cellStyle name="Komma 2 2 3 3" xfId="795" xr:uid="{AEBF33A7-9661-4FE3-B7A6-A884C151C549}"/>
    <cellStyle name="Komma 2 2 3 4" xfId="817" xr:uid="{7765F518-C50B-4104-858F-6FA982FAE831}"/>
    <cellStyle name="Komma 2 2 3 5" xfId="1656" xr:uid="{8E8D8B33-101B-462B-A3F4-62101EA277DB}"/>
    <cellStyle name="Komma 2 2 4" xfId="769" xr:uid="{B9F92DEE-B583-455D-B0D7-1F8499D2AC55}"/>
    <cellStyle name="Komma 2 2 5" xfId="791" xr:uid="{C8997482-18AC-457F-BF79-6081DADB4886}"/>
    <cellStyle name="Komma 2 2 6" xfId="813" xr:uid="{2D021FCC-BCFC-4A11-B2B0-19C94023BB6C}"/>
    <cellStyle name="Komma 2 2 7" xfId="835" xr:uid="{AD41A851-DCE5-4BA5-A160-6C73D3FB7E53}"/>
    <cellStyle name="Komma 2 3" xfId="728" xr:uid="{5E79DB9E-FF66-417F-956E-7493998BB784}"/>
    <cellStyle name="Komma 2 3 2" xfId="752" xr:uid="{CBE2F4B3-BB6F-465D-99A5-D3CE571C22B9}"/>
    <cellStyle name="Komma 2 3 2 2" xfId="778" xr:uid="{0D7F8164-6C59-4F38-8F61-0CA33F326710}"/>
    <cellStyle name="Komma 2 3 2 3" xfId="800" xr:uid="{04B817FC-D8CB-4F8B-A995-5190AD00FC20}"/>
    <cellStyle name="Komma 2 3 2 4" xfId="822" xr:uid="{DFE0FA59-E3DA-4993-85FF-C0C6FF4B4CF1}"/>
    <cellStyle name="Komma 2 3 2 5" xfId="1657" xr:uid="{941B05B7-8D03-4A61-B954-94270491F13C}"/>
    <cellStyle name="Komma 2 3 3" xfId="765" xr:uid="{82E3E8E0-AC52-40CB-99C1-0C243B84A843}"/>
    <cellStyle name="Komma 2 3 4" xfId="787" xr:uid="{7B110B68-B10B-4C65-8EF3-587C64A76BFA}"/>
    <cellStyle name="Komma 2 3 5" xfId="809" xr:uid="{F75BB541-88DE-424E-BD01-5C13DC5B19DD}"/>
    <cellStyle name="Komma 2 3 6" xfId="1638" xr:uid="{3EBAD078-84CA-4301-8421-F9107AA32B90}"/>
    <cellStyle name="Komma 2 4" xfId="1655" xr:uid="{D940F660-2771-4251-94E4-152A852FFF86}"/>
    <cellStyle name="Komma 2 5" xfId="834" xr:uid="{AE95E7B6-B968-42DD-82B3-42EE49F753EC}"/>
    <cellStyle name="Komma 2 6" xfId="635" xr:uid="{ADF32857-116B-4B9B-9275-3F3F3DF08C95}"/>
    <cellStyle name="Komma 20" xfId="187" xr:uid="{5230AAC1-4F36-4378-BEAF-914C6BDFB5D7}"/>
    <cellStyle name="Komma 21" xfId="188" xr:uid="{496FBAEF-DADB-4586-A9C8-265806A72840}"/>
    <cellStyle name="Komma 22" xfId="189" xr:uid="{EFE0331A-743A-4CBF-A4EE-F5DC4020C6E6}"/>
    <cellStyle name="Komma 23" xfId="190" xr:uid="{F060D10B-AD6C-49B6-A60C-8A1293FB8A5E}"/>
    <cellStyle name="Komma 24" xfId="191" xr:uid="{4D91B811-5E99-4DD7-B770-63A876D40A1B}"/>
    <cellStyle name="Komma 25" xfId="192" xr:uid="{402F7D53-5663-4540-B75E-9A8C6F045E8E}"/>
    <cellStyle name="Komma 26" xfId="193" xr:uid="{A2CB0C63-6251-4A93-A01A-B375ADD23F80}"/>
    <cellStyle name="Komma 27" xfId="194" xr:uid="{67307FA8-2F94-4646-96C8-1E12F858E0C4}"/>
    <cellStyle name="Komma 28" xfId="195" xr:uid="{667D021D-47A8-4440-96E1-4E97DFD2B93C}"/>
    <cellStyle name="Komma 29" xfId="196" xr:uid="{9A1BB697-B9B6-4481-80F3-8041ABDCDBE3}"/>
    <cellStyle name="Komma 3" xfId="197" xr:uid="{41A180EA-776E-4D30-93BC-9CC609A863D7}"/>
    <cellStyle name="Komma 3 2" xfId="739" xr:uid="{5F6A7520-3F37-4C56-B73B-047E30E6D623}"/>
    <cellStyle name="Komma 3 2 2" xfId="757" xr:uid="{305B5408-3A96-4944-A558-0607A3E261A0}"/>
    <cellStyle name="Komma 3 2 2 2" xfId="783" xr:uid="{1FDB475C-42B4-4BF1-8FF8-E1137A2FC2D9}"/>
    <cellStyle name="Komma 3 2 2 3" xfId="805" xr:uid="{8B1A66EF-C355-4521-AF1B-98577B33949C}"/>
    <cellStyle name="Komma 3 2 2 4" xfId="827" xr:uid="{502F8344-7CF1-46A4-B715-FC336CE6430F}"/>
    <cellStyle name="Komma 3 2 3" xfId="748" xr:uid="{8CC83B58-8439-46DD-9EBC-228662657166}"/>
    <cellStyle name="Komma 3 2 3 2" xfId="775" xr:uid="{9F7AE72A-2377-403F-A08D-998B3203C2B8}"/>
    <cellStyle name="Komma 3 2 3 3" xfId="797" xr:uid="{D88B119A-77E0-45A3-8F44-FB8A7FAF5DE0}"/>
    <cellStyle name="Komma 3 2 3 4" xfId="819" xr:uid="{EDE78905-51F6-4D99-BB4E-7D7242BB22C8}"/>
    <cellStyle name="Komma 3 2 4" xfId="770" xr:uid="{BECFF2B7-3AF9-4196-A423-17CE2F73D505}"/>
    <cellStyle name="Komma 3 2 5" xfId="792" xr:uid="{A8C98402-5325-4FA7-BC8E-84EDE7922AFE}"/>
    <cellStyle name="Komma 3 2 6" xfId="814" xr:uid="{B335AE35-4EDC-4EC7-876C-8FFAA3DD7660}"/>
    <cellStyle name="Komma 3 3" xfId="732" xr:uid="{4047F72D-DE66-40BA-91E0-85FE8CE56FD8}"/>
    <cellStyle name="Komma 3 3 2" xfId="753" xr:uid="{88C446BA-2453-4147-970F-5CAC0C20831F}"/>
    <cellStyle name="Komma 3 3 2 2" xfId="779" xr:uid="{D76C389B-C624-4F73-86A1-8AA418A47010}"/>
    <cellStyle name="Komma 3 3 2 3" xfId="801" xr:uid="{7830510E-C4C7-4E7E-AE76-3CC3284888A0}"/>
    <cellStyle name="Komma 3 3 2 4" xfId="823" xr:uid="{FD19DABB-48B2-436D-8B2E-3EBADA225CC7}"/>
    <cellStyle name="Komma 3 3 3" xfId="766" xr:uid="{2AC1CB2B-F340-4883-B7C9-3BE91D01864E}"/>
    <cellStyle name="Komma 3 3 4" xfId="788" xr:uid="{1B19715A-2AF0-4F83-80FC-D66D87E93843}"/>
    <cellStyle name="Komma 3 3 5" xfId="810" xr:uid="{B7C8F887-85FE-4FE2-9727-CF952D6C0890}"/>
    <cellStyle name="Komma 3 4" xfId="833" xr:uid="{25CC9695-3FEC-405D-97C9-6230CDE376E0}"/>
    <cellStyle name="Komma 3 5" xfId="719" xr:uid="{4ED07934-0D33-477A-B5E7-ABE8F0E60E44}"/>
    <cellStyle name="Komma 30" xfId="198" xr:uid="{052B97CD-177D-4B72-8261-7A4E1A729D71}"/>
    <cellStyle name="Komma 31" xfId="199" xr:uid="{0FD8CD60-A55D-464F-8BC5-E37ED983976A}"/>
    <cellStyle name="Komma 32" xfId="200" xr:uid="{FA62D29C-E3B5-48B0-9C1B-6DD7F18F2ED8}"/>
    <cellStyle name="Komma 33" xfId="201" xr:uid="{8F8F21CD-CC3B-4FF6-98D5-B56030E18E69}"/>
    <cellStyle name="Komma 34" xfId="202" xr:uid="{74F35FBC-AF94-4B90-8297-8294E9E6D3FB}"/>
    <cellStyle name="Komma 35" xfId="203" xr:uid="{454DF174-AE82-4631-AF81-E60079B66943}"/>
    <cellStyle name="Komma 36" xfId="204" xr:uid="{997B26C1-FE96-4005-8700-C996B75EAF2D}"/>
    <cellStyle name="Komma 37" xfId="205" xr:uid="{AA8EA995-C860-4925-B1E8-F799AA26317C}"/>
    <cellStyle name="Komma 38" xfId="206" xr:uid="{079B4D13-5D48-4EB8-965D-CAB73AFC4EFB}"/>
    <cellStyle name="Komma 39" xfId="207" xr:uid="{9C5ABA58-3B7B-4E3D-A202-456F85E2381A}"/>
    <cellStyle name="Komma 4" xfId="208" xr:uid="{F34398EC-27ED-49C0-B691-65D655B827FD}"/>
    <cellStyle name="Komma 4 2" xfId="740" xr:uid="{50E482E7-4971-4A2F-82C2-ECA400D905DE}"/>
    <cellStyle name="Komma 4 2 2" xfId="758" xr:uid="{51D13984-C413-4313-BA91-460FAFCA3A21}"/>
    <cellStyle name="Komma 4 2 2 2" xfId="784" xr:uid="{52EB745A-14A2-4F46-AC81-CF051B89C63E}"/>
    <cellStyle name="Komma 4 2 2 3" xfId="806" xr:uid="{068D4060-781D-413D-8ECF-326201154999}"/>
    <cellStyle name="Komma 4 2 2 4" xfId="828" xr:uid="{E4B5579E-33DC-44DA-97C9-F071AED09C7B}"/>
    <cellStyle name="Komma 4 2 3" xfId="771" xr:uid="{B7FDA240-B75C-48BA-B072-72302D2503F3}"/>
    <cellStyle name="Komma 4 2 4" xfId="793" xr:uid="{B6D84FA9-F0F8-4B39-B62A-DBE33CFEEF6A}"/>
    <cellStyle name="Komma 4 2 5" xfId="815" xr:uid="{C18212A8-DC32-4226-9319-1A2D7E98536F}"/>
    <cellStyle name="Komma 4 3" xfId="750" xr:uid="{A2BCFE23-095A-43F6-877C-4F720F88BE11}"/>
    <cellStyle name="Komma 4 3 2" xfId="776" xr:uid="{7F7661BD-952E-47F0-8250-BC3F0D8E5738}"/>
    <cellStyle name="Komma 4 3 3" xfId="798" xr:uid="{4B81C4AF-453F-4067-BD4D-9625AEC68981}"/>
    <cellStyle name="Komma 4 3 4" xfId="820" xr:uid="{514B091F-AAB4-42A2-B2A7-369D2BCB2972}"/>
    <cellStyle name="Komma 4 4" xfId="747" xr:uid="{5D26C651-DEF9-41DF-9004-D64AAF9C1F89}"/>
    <cellStyle name="Komma 4 4 2" xfId="774" xr:uid="{5F816863-669C-4D9F-9AA9-32E4731E1201}"/>
    <cellStyle name="Komma 4 4 3" xfId="796" xr:uid="{247B770A-C6F4-4C46-877D-FA997E67314F}"/>
    <cellStyle name="Komma 4 4 4" xfId="818" xr:uid="{4946B1D3-B42F-4415-AB4B-6DBD81A2FF30}"/>
    <cellStyle name="Komma 4 5" xfId="763" xr:uid="{9594E8FF-41A0-485F-8548-11743C022953}"/>
    <cellStyle name="Komma 4 6" xfId="785" xr:uid="{DAE1233D-AD66-470C-8B6B-C6A6306D2D5A}"/>
    <cellStyle name="Komma 4 7" xfId="807" xr:uid="{EDF40029-6869-4B8D-8E2F-52075D401FFB}"/>
    <cellStyle name="Komma 4 8" xfId="1695" xr:uid="{9B719924-25CB-4602-8363-E7A9374D52FB}"/>
    <cellStyle name="Komma 4 9" xfId="726" xr:uid="{F7206D6E-7429-4B71-875C-91D8EAC14AB0}"/>
    <cellStyle name="Komma 40" xfId="209" xr:uid="{7F62E0B1-1446-42BB-8B45-A19583242F33}"/>
    <cellStyle name="Komma 41" xfId="210" xr:uid="{4B13C8B0-421C-4D0D-90B3-78F51ED001E7}"/>
    <cellStyle name="Komma 42" xfId="211" xr:uid="{7C708235-BC3F-4A65-8F1B-C3D1C81CA534}"/>
    <cellStyle name="Komma 43" xfId="212" xr:uid="{F5899292-788C-4BE9-A3BD-3FDB74ED7E35}"/>
    <cellStyle name="Komma 44" xfId="213" xr:uid="{09F10C59-2826-425A-8079-5163EB704DAA}"/>
    <cellStyle name="Komma 45" xfId="214" xr:uid="{E6847B04-FE1E-4F20-9A31-47ED5DCB59AC}"/>
    <cellStyle name="Komma 46" xfId="215" xr:uid="{2CADD9A7-A9FA-436C-B304-0B307D407969}"/>
    <cellStyle name="Komma 47" xfId="216" xr:uid="{E884AFFB-F74A-4488-B124-089E48279FC0}"/>
    <cellStyle name="Komma 48" xfId="217" xr:uid="{742DCE8F-A717-4D12-A02F-7523466312B0}"/>
    <cellStyle name="Komma 49" xfId="218" xr:uid="{3924820F-52A0-42DC-AF7E-8FA2E8FAB5DA}"/>
    <cellStyle name="Komma 5" xfId="219" xr:uid="{8A64D8AD-8876-4DAC-8E1F-D5FEC1E4D9DD}"/>
    <cellStyle name="Komma 5 2" xfId="754" xr:uid="{1B390A23-CB6E-4EB7-90A9-420ED9908EB5}"/>
    <cellStyle name="Komma 5 2 2" xfId="780" xr:uid="{D7CB9C31-A6ED-4F54-8539-88A557A6E7CB}"/>
    <cellStyle name="Komma 5 2 3" xfId="802" xr:uid="{8EF43BFD-1752-4542-A07E-7AEE89A95E44}"/>
    <cellStyle name="Komma 5 2 4" xfId="824" xr:uid="{C622B2B8-C81B-463D-8950-9D5A9A0D21AA}"/>
    <cellStyle name="Komma 5 3" xfId="767" xr:uid="{159D8B29-32CD-4397-BD3F-4A465E7F7B51}"/>
    <cellStyle name="Komma 5 4" xfId="789" xr:uid="{46B6BBEF-EC9E-4D25-B6D9-F20D5E95D3E4}"/>
    <cellStyle name="Komma 5 5" xfId="811" xr:uid="{7036C106-8C99-40DE-B19F-1FF120AD1712}"/>
    <cellStyle name="Komma 5 6" xfId="733" xr:uid="{EB1631B6-4C15-44DC-A044-44ED254CE1BA}"/>
    <cellStyle name="Komma 50" xfId="220" xr:uid="{9F3CE4A6-020B-44DC-AD35-9800CDDEF394}"/>
    <cellStyle name="Komma 51" xfId="221" xr:uid="{4F7B1ACE-F731-4197-941C-4D308C9F4CDD}"/>
    <cellStyle name="Komma 52" xfId="222" xr:uid="{8F03DBFB-9EFD-49A1-9E6C-D1D7162F129C}"/>
    <cellStyle name="Komma 53" xfId="223" xr:uid="{7EA052D0-8855-41FD-8C43-2057F31E9369}"/>
    <cellStyle name="Komma 54" xfId="224" xr:uid="{6FFCF7B4-B174-4043-8AE5-9C8E1221FB90}"/>
    <cellStyle name="Komma 55" xfId="225" xr:uid="{616BC2C1-FD7D-4D0C-AC59-AAE32870DB1A}"/>
    <cellStyle name="Komma 56" xfId="226" xr:uid="{55C65522-1C4D-4B70-B539-5C6BF88AF73A}"/>
    <cellStyle name="Komma 57" xfId="227" xr:uid="{E9369121-9236-4796-BAA5-B1AED17C56B8}"/>
    <cellStyle name="Komma 58" xfId="228" xr:uid="{2764D31A-8857-4E2D-A7A0-12881F7097E7}"/>
    <cellStyle name="Komma 59" xfId="229" xr:uid="{E7205429-33E7-4C6A-B3F7-FCDABC2480F5}"/>
    <cellStyle name="Komma 6" xfId="230" xr:uid="{0F6907C8-E3DF-4766-BD29-38FAD57D0E59}"/>
    <cellStyle name="Komma 6 2" xfId="831" xr:uid="{58342EE7-6904-4B1A-840B-3CCD3DD02E34}"/>
    <cellStyle name="Komma 60" xfId="231" xr:uid="{2AF3384E-5A98-40E1-8EE3-2F6234555FFE}"/>
    <cellStyle name="Komma 61" xfId="232" xr:uid="{3C162DC1-F294-4AF5-9006-1EEE9523BF66}"/>
    <cellStyle name="Komma 62" xfId="233" xr:uid="{326B9268-08B8-4F02-9A9C-6639C13B71F6}"/>
    <cellStyle name="Komma 63" xfId="234" xr:uid="{1B6EDEBB-A115-4DF3-B137-984E8ABA7B06}"/>
    <cellStyle name="Komma 64" xfId="235" xr:uid="{19F54BBE-916C-465E-B577-3B740F3A0BD8}"/>
    <cellStyle name="Komma 65" xfId="236" xr:uid="{CFEEA1F2-BAD8-4694-BF65-1E83D2EFBF2A}"/>
    <cellStyle name="Komma 66" xfId="237" xr:uid="{437EA75C-903F-4465-A232-4F2BD2891407}"/>
    <cellStyle name="Komma 67" xfId="238" xr:uid="{3458C70F-D4FA-457B-B3FD-F5B6A6174B26}"/>
    <cellStyle name="Komma 68" xfId="239" xr:uid="{3A773B3F-E91D-4580-8188-40042E92E16E}"/>
    <cellStyle name="Komma 69" xfId="240" xr:uid="{6DBA897D-3D53-4DD6-9A11-EC5CF56F3532}"/>
    <cellStyle name="Komma 7" xfId="241" xr:uid="{AF4D610D-628E-4ED8-BA75-06217DB88873}"/>
    <cellStyle name="Komma 70" xfId="242" xr:uid="{42D2D03C-6CBF-44A8-87D3-27500FDDA66B}"/>
    <cellStyle name="Komma 71" xfId="243" xr:uid="{F022E368-ECF0-4098-8EC5-C0B07392E870}"/>
    <cellStyle name="Komma 72" xfId="174" xr:uid="{F640E98E-E158-4672-B4B3-6C19DFE1AA5F}"/>
    <cellStyle name="Komma 73" xfId="509" xr:uid="{262B9A5A-0EAB-45BF-A412-D4103CD6D652}"/>
    <cellStyle name="Komma 8" xfId="244" xr:uid="{B069CC58-BD7B-4D6F-AC78-EF696FC4B74B}"/>
    <cellStyle name="Komma 9" xfId="245" xr:uid="{1CB8B353-7AD9-4DE7-9EDC-2549B43AA98D}"/>
    <cellStyle name="Lineunder" xfId="246" xr:uid="{630626EF-E7A2-4238-9EDD-C35B406EC30A}"/>
    <cellStyle name="Link 2" xfId="248" xr:uid="{6CD4D643-1FEA-4E7A-A79F-A10AF82AAA93}"/>
    <cellStyle name="Link 3" xfId="247" xr:uid="{9CD5D5F6-BD81-46D9-8B75-E5FC3A1D9536}"/>
    <cellStyle name="Linked Cell" xfId="249" xr:uid="{E1B520F5-6A80-4C00-AA45-41D48862BE6B}"/>
    <cellStyle name="Linked Cell 2" xfId="873" xr:uid="{D0F4CC10-2EBA-430B-A088-B65086057427}"/>
    <cellStyle name="Milliers [0]_3." xfId="576" xr:uid="{230B31C2-1AD9-4018-9BA4-DF4FFE1BDDDC}"/>
    <cellStyle name="Milliers_3." xfId="577" xr:uid="{65A5712F-9B04-438F-B378-D38E08E1128D}"/>
    <cellStyle name="Moeda [0]_BOL1-11" xfId="250" xr:uid="{EDA66475-2FE0-408C-B1A3-20D7C675F8B6}"/>
    <cellStyle name="Moeda_BOL1-11" xfId="251" xr:uid="{845BD654-5066-4A57-A19C-10EBC4D80EEA}"/>
    <cellStyle name="Monétaire [0]_3." xfId="578" xr:uid="{05556F7E-B652-4DA0-BDD4-3E7943CEADA3}"/>
    <cellStyle name="Monétaire_3." xfId="579" xr:uid="{26BB9113-1F96-4C5D-951B-6DFB2ECA7FD5}"/>
    <cellStyle name="Neutral 2" xfId="252" xr:uid="{CFE2ABDC-4C32-4259-A6CA-141576A694F6}"/>
    <cellStyle name="Neutral 2 2" xfId="874" xr:uid="{79BEE827-6D79-4FDE-8DBC-1F70218CFEBB}"/>
    <cellStyle name="Neutral 2 3" xfId="637" xr:uid="{4357149E-68DD-4E47-BD67-8941271960C0}"/>
    <cellStyle name="Neutral 3" xfId="1696" xr:uid="{AE10CC7A-2A3E-43A9-9F02-FE304CA7109E}"/>
    <cellStyle name="Normal" xfId="0" builtinId="0"/>
    <cellStyle name="Normal - Style1" xfId="253" xr:uid="{D0EAB80A-0EC6-49C1-BA6F-3AAC22EE5BCE}"/>
    <cellStyle name="Normal 2" xfId="254" xr:uid="{DC4B8A47-B223-4209-8F6E-D6ACE3CD4926}"/>
    <cellStyle name="Normal 2 2" xfId="836" xr:uid="{7E4E84E0-0A33-4EDE-8FB1-9891AD02C710}"/>
    <cellStyle name="Normal 3" xfId="1066" xr:uid="{A6BBB5CB-56BF-4D8B-AD2D-315B6ABEFA8C}"/>
    <cellStyle name="Normal 4" xfId="1517" xr:uid="{76D33A85-C153-4462-9B81-9A33754D4B29}"/>
    <cellStyle name="Normal 5" xfId="1559" xr:uid="{7D5714EF-AD62-4074-9F65-021EA572FC7D}"/>
    <cellStyle name="Note" xfId="255" xr:uid="{9FBA2C5D-783C-4C19-B95F-971147761628}"/>
    <cellStyle name="Note 2" xfId="256" xr:uid="{37FE21EC-E626-4F86-8638-FDF38C53F5B4}"/>
    <cellStyle name="Note 2 2" xfId="875" xr:uid="{79F20814-E5CD-4F5D-A4D4-93B7EA0D6E6C}"/>
    <cellStyle name="Note 3" xfId="1518" xr:uid="{AF9220B1-78E1-4FEE-ADE6-E83691E506AF}"/>
    <cellStyle name="Note 4" xfId="580" xr:uid="{896973EF-8D84-49E7-8558-EE10FFC05BC0}"/>
    <cellStyle name="Notiz 2" xfId="258" xr:uid="{228A7B07-6990-48A4-8A36-C45CFCCCC124}"/>
    <cellStyle name="Notiz 2 2" xfId="259" xr:uid="{7FEF7109-E295-4D2E-B57F-3D9CC0C8D8DA}"/>
    <cellStyle name="Notiz 2 2 2" xfId="1784" xr:uid="{BE53E857-E71D-4363-9AB1-288C8E40741A}"/>
    <cellStyle name="Notiz 2 3" xfId="1506" xr:uid="{450E1D4E-E730-40AD-98C8-59E0060D2917}"/>
    <cellStyle name="Notiz 2 4" xfId="638" xr:uid="{88D132EE-97E0-4B09-979E-7F9C222650AD}"/>
    <cellStyle name="Notiz 3" xfId="260" xr:uid="{1B6EBF61-36E1-4A46-84E7-6D08FB29BBA2}"/>
    <cellStyle name="Notiz 3 2" xfId="1551" xr:uid="{98768631-A7D4-4A7F-B637-DBF1DFB18EB9}"/>
    <cellStyle name="Notiz 4" xfId="261" xr:uid="{7AFC2971-56BA-4BAC-8096-4361614BA0F1}"/>
    <cellStyle name="Notiz 4 2" xfId="1697" xr:uid="{02FAB41E-E28E-4CAC-8264-78E0E290D67C}"/>
    <cellStyle name="Notiz 5" xfId="257" xr:uid="{031F3A8F-A867-4784-86FD-90CFC4449556}"/>
    <cellStyle name="Output" xfId="262" xr:uid="{186C2EC6-6718-4796-B300-90879C47C1F4}"/>
    <cellStyle name="Output 2" xfId="876" xr:uid="{641AB6F5-2545-44FA-90ED-3CE647B767CE}"/>
    <cellStyle name="Output 3" xfId="1519" xr:uid="{4AD5EA9B-083B-4B3D-805F-0968C785D03E}"/>
    <cellStyle name="Output 4" xfId="581" xr:uid="{A56C5D01-8AE1-43A1-94EB-095806C751AA}"/>
    <cellStyle name="Percent" xfId="1" builtinId="5"/>
    <cellStyle name="Percent 2" xfId="1659" xr:uid="{FEA68D0A-A265-4015-9DCD-157B1AC33E5A}"/>
    <cellStyle name="Pourcentage_ENCOURS" xfId="582" xr:uid="{B26E65E2-CD29-4112-B7B1-45D5185B7604}"/>
    <cellStyle name="Presentation" xfId="583" xr:uid="{89387D9C-2FD1-4E1D-8A20-CBBEF80EE8F2}"/>
    <cellStyle name="Prozent 2" xfId="264" xr:uid="{F60856D4-B737-4E4A-B472-9430DBE45FC2}"/>
    <cellStyle name="Prozent 2 2" xfId="663" xr:uid="{7EF35685-8C5C-4641-AEB8-DDBC3AF072F0}"/>
    <cellStyle name="Prozent 2 3" xfId="744" xr:uid="{F73D3D0E-83F1-44DF-99FE-24EC27320BCE}"/>
    <cellStyle name="Prozent 2 4" xfId="742" xr:uid="{9386C899-BDAC-4495-AC3D-DD5A02097EB7}"/>
    <cellStyle name="Prozent 2 5" xfId="1660" xr:uid="{C8FFFD63-20F2-48E7-BCD5-4194BEDBCB2A}"/>
    <cellStyle name="Prozent 2 6" xfId="584" xr:uid="{90C1BFE4-38C7-47DD-9CC1-1918DD56D1DE}"/>
    <cellStyle name="Prozent 3" xfId="265" xr:uid="{6577E043-CF3E-4B92-A23D-5D19BE0622BF}"/>
    <cellStyle name="Prozent 3 2" xfId="1698" xr:uid="{DE56EC33-6B19-4175-95A3-78705AFF0B99}"/>
    <cellStyle name="Prozent 3 3" xfId="636" xr:uid="{72AE66E0-6022-4B1B-A0A7-F57C52C7868A}"/>
    <cellStyle name="Prozent 4" xfId="266" xr:uid="{E17FC342-EB2B-49FD-A60B-86FB2C0C42A1}"/>
    <cellStyle name="Prozent 4 2" xfId="759" xr:uid="{1C142615-6CF7-4BBD-A1A9-86F65140FA1A}"/>
    <cellStyle name="Prozent 5" xfId="267" xr:uid="{A2EB09F6-8CD0-41CF-9B5F-4274AFAC103D}"/>
    <cellStyle name="Prozent 6" xfId="263" xr:uid="{D56637B5-214B-4B5E-A9FD-A5A7DA87CCD7}"/>
    <cellStyle name="results" xfId="268" xr:uid="{F00069D5-8F48-4429-8642-0632CE675AF8}"/>
    <cellStyle name="RISKbigPercent" xfId="269" xr:uid="{737C540E-EEE2-443F-8FCB-E631D84013F7}"/>
    <cellStyle name="RISKbigPercent 2" xfId="270" xr:uid="{427E8E68-F400-4B48-98FC-E445BE57D4AE}"/>
    <cellStyle name="RISKblandrEdge" xfId="271" xr:uid="{3949DDBD-6273-42DE-AAD9-003790187C76}"/>
    <cellStyle name="RISKblandrEdge 2" xfId="272" xr:uid="{D720AEF4-AE2F-4A24-98EF-C2FA8A4E1236}"/>
    <cellStyle name="RISKblCorner" xfId="273" xr:uid="{F8D98BB8-1F8A-4A6B-A491-7477599C873D}"/>
    <cellStyle name="RISKblCorner 2" xfId="274" xr:uid="{D47D4A5C-547E-4E37-AB0A-8D50130454A9}"/>
    <cellStyle name="RISKbottomEdge" xfId="275" xr:uid="{DAEDEE8D-C42D-4CBD-AED0-25BE70D94DEC}"/>
    <cellStyle name="RISKbottomEdge 2" xfId="276" xr:uid="{7F592E39-E23E-4505-80ED-2A4367A87A06}"/>
    <cellStyle name="RISKbrCorner" xfId="277" xr:uid="{88BD0B02-0A00-46AD-83DC-CF0B9F1ED958}"/>
    <cellStyle name="RISKbrCorner 2" xfId="278" xr:uid="{FEC72467-701F-4125-B862-9EC181D693A2}"/>
    <cellStyle name="RISKdarkBoxed" xfId="279" xr:uid="{67DE3598-4644-4C6B-BFBC-801642213D47}"/>
    <cellStyle name="RISKdarkBoxed 2" xfId="280" xr:uid="{2F15856A-B8C8-44D1-B2A0-AF763DFD8B4C}"/>
    <cellStyle name="RISKdarkShade" xfId="281" xr:uid="{46660E73-91A7-4BFD-818D-FC779E08B02D}"/>
    <cellStyle name="RISKdarkShade 2" xfId="282" xr:uid="{0F140288-5648-4616-B12E-7BBA47C40399}"/>
    <cellStyle name="RISKdbottomEdge" xfId="283" xr:uid="{09DDD80A-F76B-40FB-BFAE-3D67ED207471}"/>
    <cellStyle name="RISKdbottomEdge 2" xfId="284" xr:uid="{F5E38C5D-0DF6-438A-A0FB-39A63E8EFD3E}"/>
    <cellStyle name="RISKdrightEdge" xfId="285" xr:uid="{612FE9BA-52E7-4301-AE73-931617C42E29}"/>
    <cellStyle name="RISKdrightEdge 2" xfId="286" xr:uid="{485BB7AD-B463-4383-9B95-171F2075E6EC}"/>
    <cellStyle name="RISKdurationTime" xfId="287" xr:uid="{F7F31BE5-7D3C-46B5-8530-A90DAE966446}"/>
    <cellStyle name="RISKdurationTime 2" xfId="288" xr:uid="{74353B78-CAE1-4463-BFFF-4BCA41AD9463}"/>
    <cellStyle name="RISKinNumber" xfId="289" xr:uid="{3DAEE10D-90BB-4E3C-88A4-9220A3E9BFD8}"/>
    <cellStyle name="RISKlandrEdge" xfId="290" xr:uid="{1CF83CED-96AA-4B59-B4D6-3AEE71A984A6}"/>
    <cellStyle name="RISKlandrEdge 2" xfId="291" xr:uid="{666B5D0B-CD64-4DC5-991C-F76CE94EDD4F}"/>
    <cellStyle name="RISKleftEdge" xfId="292" xr:uid="{76C8648B-C124-406C-8E24-3D77E62B9278}"/>
    <cellStyle name="RISKleftEdge 2" xfId="293" xr:uid="{16F4CF59-395E-4EA1-9D89-147C5060AE9C}"/>
    <cellStyle name="RISKlightBoxed" xfId="294" xr:uid="{FEFDBB4C-B9D5-4744-B74E-FF2EA48E676C}"/>
    <cellStyle name="RISKlightBoxed 2" xfId="295" xr:uid="{1DB167A1-5144-46F8-8DE5-055C268489F3}"/>
    <cellStyle name="RISKltandbEdge" xfId="296" xr:uid="{697AF046-DC62-4FCE-BC41-108E3E9EE9EA}"/>
    <cellStyle name="RISKltandbEdge 2" xfId="297" xr:uid="{AA7A28FD-3CF3-4740-B0A6-C2525C87E68B}"/>
    <cellStyle name="RISKnormBoxed" xfId="298" xr:uid="{7DFF8996-258B-4012-95CA-A93676751F63}"/>
    <cellStyle name="RISKnormBoxed 2" xfId="299" xr:uid="{CA1A3DEC-ABA6-4272-9FB2-B56EA1B72FDD}"/>
    <cellStyle name="RISKnormCenter" xfId="300" xr:uid="{20D693E2-B42A-4BFA-ABDA-9D060AB35458}"/>
    <cellStyle name="RISKnormCenter 2" xfId="301" xr:uid="{D0CEA999-7D7C-4FB2-B499-882886567697}"/>
    <cellStyle name="RISKnormHeading" xfId="302" xr:uid="{1F41007C-B095-4414-B19C-B7802FCE6003}"/>
    <cellStyle name="RISKnormItal" xfId="303" xr:uid="{2444D41A-6C3F-4988-92A9-04FC51598042}"/>
    <cellStyle name="RISKnormLabel" xfId="304" xr:uid="{ACBBE56A-EF37-4BA4-B523-AC7096C061F1}"/>
    <cellStyle name="RISKnormShade" xfId="305" xr:uid="{DC7DB940-0EF2-4B02-B6BE-DD76225675CA}"/>
    <cellStyle name="RISKnormShade 2" xfId="306" xr:uid="{0606D1AD-58E2-4FBB-A38A-59C89757B4AC}"/>
    <cellStyle name="RISKnormTitle" xfId="307" xr:uid="{40B2FCB0-A267-42F2-9829-1CE2348F0985}"/>
    <cellStyle name="RISKoutNumber" xfId="308" xr:uid="{4B1568FB-6041-4CDA-9F9E-6F3AAC0339D9}"/>
    <cellStyle name="RISKrightEdge" xfId="309" xr:uid="{03506DAD-F7BB-49E5-92FC-7FE18A7DB443}"/>
    <cellStyle name="RISKrightEdge 2" xfId="310" xr:uid="{BC4BBADA-07FA-478F-94D0-E6A6043EF6B4}"/>
    <cellStyle name="RISKrtandbEdge" xfId="311" xr:uid="{2582EE9B-A67A-4D50-9724-C597857C203B}"/>
    <cellStyle name="RISKrtandbEdge 2" xfId="312" xr:uid="{6BE17409-8854-48E8-9565-1C4D347CB788}"/>
    <cellStyle name="RISKssTime" xfId="313" xr:uid="{5AEED2B7-F211-469E-B138-9A635AC4C251}"/>
    <cellStyle name="RISKssTime 2" xfId="314" xr:uid="{C743925E-7ACB-4F7D-A4E8-6C52570C00AC}"/>
    <cellStyle name="RISKtandbEdge" xfId="315" xr:uid="{C9C552FC-1D77-4AD4-8408-E0E8829D73E1}"/>
    <cellStyle name="RISKtandbEdge 2" xfId="316" xr:uid="{5DD5B6A9-67AF-4D3A-86D3-369281D0B50F}"/>
    <cellStyle name="RISKtlandrEdge" xfId="317" xr:uid="{EA535B4B-858C-4E73-AB0D-94303467044B}"/>
    <cellStyle name="RISKtlandrEdge 2" xfId="318" xr:uid="{4C95771E-4ED9-4406-B9E6-73AD16DE8C92}"/>
    <cellStyle name="RISKtlCorner" xfId="319" xr:uid="{5F536169-DEB0-4E3A-BFA2-69151441882C}"/>
    <cellStyle name="RISKtlCorner 2" xfId="320" xr:uid="{DA6190A2-A581-4472-A947-A6E4D84FFABF}"/>
    <cellStyle name="RISKtopEdge" xfId="321" xr:uid="{C057FEFB-2ACE-4A4B-8203-AC9F4E9D50D1}"/>
    <cellStyle name="RISKtopEdge 2" xfId="322" xr:uid="{D99300FC-7FC4-4BB0-953D-DC7CAAD39CDA}"/>
    <cellStyle name="RISKtrCorner" xfId="323" xr:uid="{E3D01412-37AE-4266-9ECB-462EDF636C28}"/>
    <cellStyle name="RISKtrCorner 2" xfId="324" xr:uid="{209AA43D-62D3-404C-B292-A638CBAD5EF7}"/>
    <cellStyle name="rodape" xfId="325" xr:uid="{025B5FAD-07D5-47C9-B66E-841FA8D62B32}"/>
    <cellStyle name="SAPBEXaggData" xfId="326" xr:uid="{26776471-1605-40DF-8866-F1072260DE42}"/>
    <cellStyle name="SAPBEXaggData 2" xfId="672" xr:uid="{01B1EB07-D9AC-4F8C-AD79-DCDCA7FD53EE}"/>
    <cellStyle name="SAPBEXaggData 2 2" xfId="1699" xr:uid="{1FDB7A58-5E30-4E95-A3A9-B0E1DEC03D69}"/>
    <cellStyle name="SAPBEXaggData 3" xfId="585" xr:uid="{6C83A8CD-48B2-40DE-B4F6-931B1110487B}"/>
    <cellStyle name="SAPBEXaggData_Run Rate" xfId="674" xr:uid="{02EF7071-E8C8-4136-9241-DC821FAD147E}"/>
    <cellStyle name="SAPBEXaggDataEmph" xfId="327" xr:uid="{F169489C-5566-4F9E-9CA4-DB90FDDD3267}"/>
    <cellStyle name="SAPBEXaggDataEmph 2" xfId="1700" xr:uid="{959EF0CC-DB93-41A6-B4B0-18A809ED0392}"/>
    <cellStyle name="SAPBEXaggDataEmph 3" xfId="877" xr:uid="{C215F51D-C4E4-4251-B850-BFE29E768309}"/>
    <cellStyle name="SAPBEXaggDataEmph 4" xfId="586" xr:uid="{C36A3B46-59CD-4425-91F3-20B7ABE63B25}"/>
    <cellStyle name="SAPBEXaggItem" xfId="328" xr:uid="{50004E94-E47B-4E2A-9FE2-9B9041396C62}"/>
    <cellStyle name="SAPBEXaggItem 2" xfId="671" xr:uid="{F7011B82-B488-4145-AA8F-64A3F59E59D9}"/>
    <cellStyle name="SAPBEXaggItem 2 2" xfId="1701" xr:uid="{EC08A11C-713B-4F80-AA67-54EF83EC3D2F}"/>
    <cellStyle name="SAPBEXaggItem 3" xfId="587" xr:uid="{11D2A61D-0B0B-455E-A844-6FBBF2D86B3B}"/>
    <cellStyle name="SAPBEXaggItem_Run Rate" xfId="675" xr:uid="{73BBE6F5-EE15-4977-ACF4-DD068A2425E3}"/>
    <cellStyle name="SAPBEXaggItemX" xfId="329" xr:uid="{D4E92B82-5CC7-419E-B6DB-3CA46553D49B}"/>
    <cellStyle name="SAPBEXaggItemX 2" xfId="1702" xr:uid="{82F23279-494D-44BD-BCFD-0E176D7EB8BB}"/>
    <cellStyle name="SAPBEXaggItemX 3" xfId="878" xr:uid="{AF03E54E-1314-468E-A384-62027BAA8817}"/>
    <cellStyle name="SAPBEXaggItemX 4" xfId="588" xr:uid="{63379BB6-23AB-46CE-9AE7-8401A3ABD1CF}"/>
    <cellStyle name="SAPBEXchaText" xfId="330" xr:uid="{2E1A8C33-BDAC-43F7-94AD-154612634701}"/>
    <cellStyle name="SAPBEXchaText 2" xfId="331" xr:uid="{56AB3B44-AABA-4D16-86B0-65E510CBD264}"/>
    <cellStyle name="SAPBEXchaText 2 2" xfId="332" xr:uid="{72930122-F367-43F2-B27F-5DD450A4203A}"/>
    <cellStyle name="SAPBEXchaText 2 2 2" xfId="1785" xr:uid="{EC9F3C54-DE41-4814-85BB-9F587D4DE19D}"/>
    <cellStyle name="SAPBEXchaText 2 3" xfId="668" xr:uid="{A0CE717E-97EB-4A80-9B6A-133819630D5D}"/>
    <cellStyle name="SAPBEXchaText 3" xfId="333" xr:uid="{4CB87246-949B-44AB-8F26-D3B8C643487C}"/>
    <cellStyle name="SAPBEXchaText 3 2" xfId="1703" xr:uid="{6487981B-8C30-4838-9FD9-2FDF67C0D26B}"/>
    <cellStyle name="SAPBEXchaText 4" xfId="334" xr:uid="{538469AB-F22E-42A6-9D7C-310232DEF79A}"/>
    <cellStyle name="SAPBEXchaText 5" xfId="335" xr:uid="{E59A6D6D-B164-4687-8F88-ABD854FEB7DC}"/>
    <cellStyle name="SAPBEXchaText 6" xfId="589" xr:uid="{053FB798-5727-4FD9-945A-DA4E43A66C84}"/>
    <cellStyle name="SAPBEXchaText_Sachinvestitionen 2. HR" xfId="700" xr:uid="{D8DC5243-6E40-4C97-BBB6-A2B41A570FDC}"/>
    <cellStyle name="SAPBEXexcBad7" xfId="336" xr:uid="{6C2E3DB9-8F1F-4680-B2E3-93700A782B7C}"/>
    <cellStyle name="SAPBEXexcBad7 2" xfId="337" xr:uid="{630CFBFC-97E3-40CC-9369-7413ABCCD20A}"/>
    <cellStyle name="SAPBEXexcBad7 2 2" xfId="1786" xr:uid="{1294B532-1D0B-4D4D-9921-9A9D4C00F254}"/>
    <cellStyle name="SAPBEXexcBad7 2 3" xfId="1520" xr:uid="{0852481B-FF27-41EB-A766-F6FFF224F28D}"/>
    <cellStyle name="SAPBEXexcBad7 3" xfId="338" xr:uid="{2229F300-4A41-4FC6-9366-5CEC750C6EA5}"/>
    <cellStyle name="SAPBEXexcBad7 3 2" xfId="1704" xr:uid="{73C70899-C442-4AA6-B9B0-77C56A874A15}"/>
    <cellStyle name="SAPBEXexcBad7 4" xfId="339" xr:uid="{47C1F302-2E1F-49CF-935D-02F26575B69C}"/>
    <cellStyle name="SAPBEXexcBad7 4 2" xfId="879" xr:uid="{C33AF186-3527-47C9-A0EB-A72037F32C50}"/>
    <cellStyle name="SAPBEXexcBad7 5" xfId="590" xr:uid="{2E2DF6EE-44CF-492D-8314-39DFC4A3A6FF}"/>
    <cellStyle name="SAPBEXexcBad7_Sheet1" xfId="340" xr:uid="{2954DF07-0B37-4562-A2A1-B35A0B72170E}"/>
    <cellStyle name="SAPBEXexcBad8" xfId="341" xr:uid="{FAD9134C-1A43-4EB5-BC5A-2FC82273C8B8}"/>
    <cellStyle name="SAPBEXexcBad8 2" xfId="342" xr:uid="{BA1EE0D6-3116-46E5-8943-827AAF21B060}"/>
    <cellStyle name="SAPBEXexcBad8 2 2" xfId="1787" xr:uid="{53CA952A-6EAF-41F9-B953-3D2B33CFFB78}"/>
    <cellStyle name="SAPBEXexcBad8 2 3" xfId="1521" xr:uid="{4EC878B2-3E70-43B0-9D7C-4DC0A20AC61B}"/>
    <cellStyle name="SAPBEXexcBad8 3" xfId="343" xr:uid="{CA130366-52EE-4929-8173-8470D038B0CE}"/>
    <cellStyle name="SAPBEXexcBad8 3 2" xfId="1705" xr:uid="{98D14474-A631-49F1-A275-D485DA682BD9}"/>
    <cellStyle name="SAPBEXexcBad8 4" xfId="344" xr:uid="{D38845B4-2531-4C31-A5CD-B78F7A92ED04}"/>
    <cellStyle name="SAPBEXexcBad8 4 2" xfId="880" xr:uid="{6D36A214-B74C-4353-9AC3-94C8277DB3B9}"/>
    <cellStyle name="SAPBEXexcBad8 5" xfId="591" xr:uid="{AC8A2921-A0EF-47F6-81D2-4BDF211F6493}"/>
    <cellStyle name="SAPBEXexcBad8_Sheet1" xfId="345" xr:uid="{7F12E523-D204-4C6E-A20F-7A9E59317EBF}"/>
    <cellStyle name="SAPBEXexcBad9" xfId="346" xr:uid="{F96D43C8-A6DB-4DC4-8BEA-6665FADF8276}"/>
    <cellStyle name="SAPBEXexcBad9 2" xfId="347" xr:uid="{4D46F9C9-EA20-4530-B86E-741C8261BC06}"/>
    <cellStyle name="SAPBEXexcBad9 2 2" xfId="1788" xr:uid="{129E2792-B604-453B-B741-4896C0F65280}"/>
    <cellStyle name="SAPBEXexcBad9 2 3" xfId="1522" xr:uid="{CE309876-8206-4FCA-83C9-8B6750F706C7}"/>
    <cellStyle name="SAPBEXexcBad9 3" xfId="348" xr:uid="{EDBC2919-A77B-4EEE-9913-D7F23F10D214}"/>
    <cellStyle name="SAPBEXexcBad9 3 2" xfId="1706" xr:uid="{26802B21-2454-4654-B205-9EDCE456868C}"/>
    <cellStyle name="SAPBEXexcBad9 4" xfId="349" xr:uid="{DF2D3966-1990-4032-AF91-4EEE4862D882}"/>
    <cellStyle name="SAPBEXexcBad9 4 2" xfId="881" xr:uid="{7A680EFE-811C-485C-9419-7A821C5BB15B}"/>
    <cellStyle name="SAPBEXexcBad9 5" xfId="592" xr:uid="{5D60A011-CBD8-4DE5-919E-B231FE81FBC6}"/>
    <cellStyle name="SAPBEXexcBad9_Sheet1" xfId="350" xr:uid="{418242BE-DD08-4315-9BB9-EAD232C435FA}"/>
    <cellStyle name="SAPBEXexcCritical4" xfId="351" xr:uid="{E8779FAC-DC72-430B-8633-8985C86ECFA9}"/>
    <cellStyle name="SAPBEXexcCritical4 2" xfId="352" xr:uid="{05E529C2-86EA-4654-A998-F8CD6F380A6A}"/>
    <cellStyle name="SAPBEXexcCritical4 2 2" xfId="1789" xr:uid="{A4A4B279-C5A2-4028-B3B1-448FD43C9864}"/>
    <cellStyle name="SAPBEXexcCritical4 2 3" xfId="1523" xr:uid="{32116CE8-4168-42FA-B5C0-42648A2FF62C}"/>
    <cellStyle name="SAPBEXexcCritical4 3" xfId="353" xr:uid="{C02F7A9F-485B-41E5-AB0D-81828A756BF1}"/>
    <cellStyle name="SAPBEXexcCritical4 3 2" xfId="1707" xr:uid="{6EC0420A-5E4F-4230-919E-8FC789E1EB0A}"/>
    <cellStyle name="SAPBEXexcCritical4 4" xfId="354" xr:uid="{F40FE23F-C777-4789-A91E-ADEA2B487097}"/>
    <cellStyle name="SAPBEXexcCritical4 4 2" xfId="882" xr:uid="{80E9FFE8-D70E-4E86-99C8-037867CED085}"/>
    <cellStyle name="SAPBEXexcCritical4 5" xfId="593" xr:uid="{E1EC1242-6237-4EA2-82D8-CFA943F0FB22}"/>
    <cellStyle name="SAPBEXexcCritical4_Sheet1" xfId="355" xr:uid="{1C7A8842-FE89-4DDC-B093-0813C50E4B07}"/>
    <cellStyle name="SAPBEXexcCritical5" xfId="356" xr:uid="{2CFDFA6B-5C0A-43CC-9347-14AB6D97A592}"/>
    <cellStyle name="SAPBEXexcCritical5 2" xfId="357" xr:uid="{2BC9CED3-C490-4B69-87FE-F864BCAA74E5}"/>
    <cellStyle name="SAPBEXexcCritical5 2 2" xfId="1790" xr:uid="{28C8025A-2FAB-4F69-A04D-AB8553035858}"/>
    <cellStyle name="SAPBEXexcCritical5 2 3" xfId="1524" xr:uid="{446498AE-C639-49ED-84A8-89021EF97AFB}"/>
    <cellStyle name="SAPBEXexcCritical5 3" xfId="358" xr:uid="{AF7D0FB2-48B6-48C1-AF70-06F5E6A1FDD7}"/>
    <cellStyle name="SAPBEXexcCritical5 3 2" xfId="1708" xr:uid="{58DFBA49-7EE9-4B68-B9A6-F75EE1CB3FD9}"/>
    <cellStyle name="SAPBEXexcCritical5 4" xfId="359" xr:uid="{378C08BA-FE6B-4F53-9270-B3749FC172C1}"/>
    <cellStyle name="SAPBEXexcCritical5 4 2" xfId="883" xr:uid="{60D62160-A93C-42E0-B34E-802C55EEE5FD}"/>
    <cellStyle name="SAPBEXexcCritical5 5" xfId="594" xr:uid="{96AA2D77-A865-4EAF-882F-C171DB7F28AC}"/>
    <cellStyle name="SAPBEXexcCritical5_Sheet1" xfId="360" xr:uid="{128D63E6-49E4-4791-BD7A-575D91C8EAE6}"/>
    <cellStyle name="SAPBEXexcCritical6" xfId="361" xr:uid="{AF3934A2-2122-4C62-A0D7-079248503AE5}"/>
    <cellStyle name="SAPBEXexcCritical6 2" xfId="362" xr:uid="{DA8C5011-8DC3-4820-BF1B-857BF7A3908E}"/>
    <cellStyle name="SAPBEXexcCritical6 2 2" xfId="1791" xr:uid="{C901B077-D156-4BD9-92B4-59E3453CF037}"/>
    <cellStyle name="SAPBEXexcCritical6 2 3" xfId="1525" xr:uid="{CC096400-A2D4-4D4D-99FF-F3FB2A706661}"/>
    <cellStyle name="SAPBEXexcCritical6 3" xfId="363" xr:uid="{27775F86-B475-48B0-864A-0BC3AD2B2781}"/>
    <cellStyle name="SAPBEXexcCritical6 3 2" xfId="1709" xr:uid="{323917E3-E7ED-4FC1-8274-6E130102C393}"/>
    <cellStyle name="SAPBEXexcCritical6 4" xfId="364" xr:uid="{B262D541-7138-4D96-AFC2-2725304C74F9}"/>
    <cellStyle name="SAPBEXexcCritical6 4 2" xfId="884" xr:uid="{855F69B3-80EF-4E7E-A6EF-16F363AE1DFE}"/>
    <cellStyle name="SAPBEXexcCritical6 5" xfId="595" xr:uid="{087AB4F9-568F-49D1-AA9B-240448CAA8D1}"/>
    <cellStyle name="SAPBEXexcCritical6_Sheet1" xfId="365" xr:uid="{8564E1A9-9398-42EA-9A51-0D92B0080C9C}"/>
    <cellStyle name="SAPBEXexcGood1" xfId="366" xr:uid="{EC30B017-BA3B-49C4-98AD-8EB7FD1613C3}"/>
    <cellStyle name="SAPBEXexcGood1 2" xfId="367" xr:uid="{78CA1A87-5B74-403A-96CC-7D3D35FF067A}"/>
    <cellStyle name="SAPBEXexcGood1 2 2" xfId="1792" xr:uid="{059EDE37-212B-4322-92C2-C608CE2564C7}"/>
    <cellStyle name="SAPBEXexcGood1 2 3" xfId="1526" xr:uid="{14FE6595-8015-47E8-BF5C-8CEBB85D8879}"/>
    <cellStyle name="SAPBEXexcGood1 3" xfId="368" xr:uid="{7C9B6560-1BEB-457F-A781-70C6A2458694}"/>
    <cellStyle name="SAPBEXexcGood1 3 2" xfId="1710" xr:uid="{ED2ECC61-129C-4E01-A0B0-921DB61660E7}"/>
    <cellStyle name="SAPBEXexcGood1 4" xfId="369" xr:uid="{6C210F41-BBC6-4359-BCF9-DBC9F38877CA}"/>
    <cellStyle name="SAPBEXexcGood1 4 2" xfId="885" xr:uid="{622F552A-37A4-46E8-861B-B805680CFE4E}"/>
    <cellStyle name="SAPBEXexcGood1 5" xfId="596" xr:uid="{74FAC156-B412-4915-B4B5-5E27CB08D493}"/>
    <cellStyle name="SAPBEXexcGood1_Sheet1" xfId="370" xr:uid="{85DA7A29-EEDF-4F1A-80ED-8834E4BE6B67}"/>
    <cellStyle name="SAPBEXexcGood2" xfId="371" xr:uid="{7C9765D2-C4C6-4488-BD5E-F65FFD4760AF}"/>
    <cellStyle name="SAPBEXexcGood2 2" xfId="372" xr:uid="{769EA060-DF4A-4CEC-8C6F-6156DD0E69C3}"/>
    <cellStyle name="SAPBEXexcGood2 2 2" xfId="1793" xr:uid="{CC00FF2A-B11E-4A8D-B9BB-1FDAD402358B}"/>
    <cellStyle name="SAPBEXexcGood2 2 3" xfId="1527" xr:uid="{D94F5FF1-00DD-4C7A-8238-A649C3AFC6FD}"/>
    <cellStyle name="SAPBEXexcGood2 3" xfId="373" xr:uid="{B2BEACE5-E3F0-4AE7-A368-2578184EFDF0}"/>
    <cellStyle name="SAPBEXexcGood2 3 2" xfId="1711" xr:uid="{49D0CBC9-6EE7-4434-BDEA-EB4EDE52D2DB}"/>
    <cellStyle name="SAPBEXexcGood2 4" xfId="374" xr:uid="{F4157BE4-03F1-43AE-8A58-A0EE9E05657D}"/>
    <cellStyle name="SAPBEXexcGood2 4 2" xfId="886" xr:uid="{0BA24C78-52BF-4F29-9457-E420886DA625}"/>
    <cellStyle name="SAPBEXexcGood2 5" xfId="597" xr:uid="{9B0BB90E-00D7-4DEE-A40D-1DC4D57525AE}"/>
    <cellStyle name="SAPBEXexcGood2_Sheet1" xfId="375" xr:uid="{D0AE9527-03D5-4425-88AD-246326BF3099}"/>
    <cellStyle name="SAPBEXexcGood3" xfId="376" xr:uid="{4C8443F9-2F94-481E-8141-0324FE61604A}"/>
    <cellStyle name="SAPBEXexcGood3 2" xfId="377" xr:uid="{D3D947A8-5F44-4CB1-980B-28B16F32A869}"/>
    <cellStyle name="SAPBEXexcGood3 2 2" xfId="1794" xr:uid="{897F69D5-4C33-44E9-889D-155B9129474D}"/>
    <cellStyle name="SAPBEXexcGood3 2 3" xfId="1528" xr:uid="{10249DD6-7656-4B17-812F-0277A6EBE02E}"/>
    <cellStyle name="SAPBEXexcGood3 3" xfId="378" xr:uid="{2FCAF4B0-7E8B-41D1-A814-48E0ED3042D6}"/>
    <cellStyle name="SAPBEXexcGood3 3 2" xfId="1712" xr:uid="{F6902A78-8FEF-4ECB-AE32-3ED3ABFA9091}"/>
    <cellStyle name="SAPBEXexcGood3 4" xfId="379" xr:uid="{EE1EB396-A271-4618-B0C6-299FB36258BF}"/>
    <cellStyle name="SAPBEXexcGood3 4 2" xfId="887" xr:uid="{1ECF39D8-FB68-452A-94E6-28BC15A8845A}"/>
    <cellStyle name="SAPBEXexcGood3 5" xfId="598" xr:uid="{7D369760-672E-459A-840A-FC971EED23CC}"/>
    <cellStyle name="SAPBEXexcGood3_Sheet1" xfId="380" xr:uid="{34AABDD3-69D9-4377-A9CF-E5A95D65B700}"/>
    <cellStyle name="SAPBEXfilterDrill" xfId="381" xr:uid="{E4E3F76E-60FC-4A60-83BB-9C86F62F568F}"/>
    <cellStyle name="SAPBEXfilterDrill 2" xfId="382" xr:uid="{863323D4-D6B2-4F08-87A8-8575999FC7F9}"/>
    <cellStyle name="SAPBEXfilterDrill 2 2" xfId="1529" xr:uid="{BB522A72-286A-4652-9665-96D52E5F175E}"/>
    <cellStyle name="SAPBEXfilterDrill 3" xfId="1713" xr:uid="{06DE722C-34CC-4303-8EFA-9CF3E2D63167}"/>
    <cellStyle name="SAPBEXfilterDrill 4" xfId="888" xr:uid="{BF0766AD-ABCE-4570-86DC-733F6569DDB2}"/>
    <cellStyle name="SAPBEXfilterDrill 5" xfId="599" xr:uid="{CE383A5A-B6B4-4A58-9302-789EC0EC0439}"/>
    <cellStyle name="SAPBEXfilterDrill_Sheet1" xfId="383" xr:uid="{B7EC73C7-424F-428F-AABF-ED9FAFB5FDE1}"/>
    <cellStyle name="SAPBEXfilterItem" xfId="384" xr:uid="{5B0C822D-EDF3-4096-9F64-55512BD168FE}"/>
    <cellStyle name="SAPBEXfilterItem 2" xfId="385" xr:uid="{AD8DB413-8E8E-4392-B99E-C634CED0C35F}"/>
    <cellStyle name="SAPBEXfilterItem 2 2" xfId="386" xr:uid="{2B9AEFD7-5F44-4A97-AFF4-7FC04E9D45D0}"/>
    <cellStyle name="SAPBEXfilterItem 2 2 2" xfId="1795" xr:uid="{DE122989-3003-4218-8A30-E099028521A8}"/>
    <cellStyle name="SAPBEXfilterItem 2 3" xfId="1530" xr:uid="{87C2F5D2-339C-4054-9582-FB305AE273C1}"/>
    <cellStyle name="SAPBEXfilterItem 2 4" xfId="642" xr:uid="{08F14B73-A658-44D5-A230-4327C4BF19D6}"/>
    <cellStyle name="SAPBEXfilterItem 3" xfId="387" xr:uid="{8CBFED55-9E46-4721-9D49-EAD98F8FBFCF}"/>
    <cellStyle name="SAPBEXfilterItem 3 2" xfId="1714" xr:uid="{8AE0ED89-5BDF-4315-B40C-CA49F1C0F332}"/>
    <cellStyle name="SAPBEXfilterItem 4" xfId="388" xr:uid="{D1807F80-4A7F-4298-9359-D1B3ADCBD618}"/>
    <cellStyle name="SAPBEXfilterItem 4 2" xfId="889" xr:uid="{030CF926-B786-4035-9016-B932FA0C35E5}"/>
    <cellStyle name="SAPBEXfilterItem 5" xfId="389" xr:uid="{8A627AEB-55F5-4213-8451-C6B1267130FF}"/>
    <cellStyle name="SAPBEXfilterItem 6" xfId="600" xr:uid="{E43E3F60-61D4-4F68-A653-298B2EE49EC5}"/>
    <cellStyle name="SAPBEXfilterItem_Run Rate" xfId="676" xr:uid="{C1C801C6-CBDB-4BC3-BBED-29C0B7AA9187}"/>
    <cellStyle name="SAPBEXfilterText" xfId="390" xr:uid="{8758D68E-B7F1-41D9-BDC3-924A238A5579}"/>
    <cellStyle name="SAPBEXfilterText 2" xfId="391" xr:uid="{E62E1D09-EBC4-44CD-9112-908F74B29BF9}"/>
    <cellStyle name="SAPBEXfilterText 2 2" xfId="1531" xr:uid="{4C90CA2C-9065-49FA-BD58-0FB5456C2F57}"/>
    <cellStyle name="SAPBEXfilterText 3" xfId="1715" xr:uid="{3FEB8B8B-234B-4C73-B63F-B25C15011A90}"/>
    <cellStyle name="SAPBEXfilterText 4" xfId="890" xr:uid="{F0FEEB2D-DDD7-4E72-A61C-80F17B3BC156}"/>
    <cellStyle name="SAPBEXfilterText 5" xfId="601" xr:uid="{E3776F61-707E-45BE-AFFA-6FB4EEE0F307}"/>
    <cellStyle name="SAPBEXfilterText_Sheet1" xfId="392" xr:uid="{AF76EB02-52C5-4F72-8A61-FA51E5D67755}"/>
    <cellStyle name="SAPBEXformats" xfId="393" xr:uid="{A02272AD-9FF3-4E65-99FC-09FB504484AF}"/>
    <cellStyle name="SAPBEXformats 2" xfId="394" xr:uid="{871C8354-6AB5-4DE3-8222-28693EC3FD8C}"/>
    <cellStyle name="SAPBEXformats 2 2" xfId="395" xr:uid="{5200B615-8A76-4FF3-B1D9-8B239B2645FB}"/>
    <cellStyle name="SAPBEXformats 2 2 2" xfId="1796" xr:uid="{10947B5C-75D1-4B2A-81C7-61364CE24A92}"/>
    <cellStyle name="SAPBEXformats 2 3" xfId="1532" xr:uid="{B9724583-4179-46B4-A1A7-86D4B134D74E}"/>
    <cellStyle name="SAPBEXformats 2 4" xfId="640" xr:uid="{D25FBC0F-C3AE-46AE-99A8-B470FDD32454}"/>
    <cellStyle name="SAPBEXformats 3" xfId="396" xr:uid="{C8BAB14B-1ED2-42B0-9ECB-D3A76D745195}"/>
    <cellStyle name="SAPBEXformats 3 2" xfId="1716" xr:uid="{3141F074-4C19-49DB-A9A1-84EBFB680062}"/>
    <cellStyle name="SAPBEXformats 4" xfId="397" xr:uid="{AFDA3455-83B0-4943-826F-6DB8B4BB406F}"/>
    <cellStyle name="SAPBEXformats 4 2" xfId="891" xr:uid="{90E3D663-601F-4F85-BFEC-3C4207D3C117}"/>
    <cellStyle name="SAPBEXformats 5" xfId="398" xr:uid="{AC860ABE-1CF0-4903-B832-0FB915CDC2AA}"/>
    <cellStyle name="SAPBEXformats_Run Rate" xfId="677" xr:uid="{E2E57925-0E87-447C-A037-1861E0F1EA1D}"/>
    <cellStyle name="SAPBEXheaderItem" xfId="399" xr:uid="{3D1DA457-5148-42C8-9906-B44559842055}"/>
    <cellStyle name="SAPBEXheaderItem 2" xfId="400" xr:uid="{A2CFA218-2524-4ACD-A744-7F6C69B12F06}"/>
    <cellStyle name="SAPBEXheaderItem 2 2" xfId="401" xr:uid="{728F91B9-5F38-44E5-BD86-C496EED5D21B}"/>
    <cellStyle name="SAPBEXheaderItem 2 3" xfId="1533" xr:uid="{AA265FF8-5765-436D-9DDB-40820EF4AEE7}"/>
    <cellStyle name="SAPBEXheaderItem 3" xfId="402" xr:uid="{87480059-E24E-4769-ACD9-004E70F960A4}"/>
    <cellStyle name="SAPBEXheaderItem 3 2" xfId="1717" xr:uid="{096D12C9-8E05-4C83-A6CB-26B96EF6F38E}"/>
    <cellStyle name="SAPBEXheaderItem 4" xfId="892" xr:uid="{0B831119-20B5-44D6-B3BF-CE39CF614FD3}"/>
    <cellStyle name="SAPBEXheaderItem 5" xfId="602" xr:uid="{B2514B90-2D8A-42AE-8B4B-C7A23EE8A052}"/>
    <cellStyle name="SAPBEXheaderText" xfId="403" xr:uid="{AA954391-ECF9-4FDA-91F8-1B5F525485A5}"/>
    <cellStyle name="SAPBEXheaderText 2" xfId="404" xr:uid="{81016C80-845E-4C87-9CB6-BB298875F190}"/>
    <cellStyle name="SAPBEXheaderText 2 2" xfId="1534" xr:uid="{9546C0B0-CC07-498B-88AC-1BA06368F922}"/>
    <cellStyle name="SAPBEXheaderText 3" xfId="1718" xr:uid="{A74E4B17-89B3-4F62-9E52-0922C3DE6E17}"/>
    <cellStyle name="SAPBEXheaderText 4" xfId="893" xr:uid="{521F559A-7AF7-4059-92F1-B0B54B77B666}"/>
    <cellStyle name="SAPBEXheaderText 5" xfId="603" xr:uid="{8CA95FCC-3D8C-4E75-90C5-83AAF0433012}"/>
    <cellStyle name="SAPBEXHLevel0" xfId="4" xr:uid="{1959E910-B7EB-42F5-B431-8E410CA31425}"/>
    <cellStyle name="SAPBEXHLevel0 2" xfId="405" xr:uid="{8B171E60-157E-4CBA-9061-FA1185F3B0DC}"/>
    <cellStyle name="SAPBEXHLevel0 2 2" xfId="1535" xr:uid="{4596E5FF-7FFF-4C69-8C93-160E38548B76}"/>
    <cellStyle name="SAPBEXHLevel0 2 3" xfId="667" xr:uid="{5A37188B-5E16-494A-8A3C-657516E534F0}"/>
    <cellStyle name="SAPBEXHLevel0 3" xfId="1719" xr:uid="{2915EFFC-D963-49F5-B193-96BB8E2A690D}"/>
    <cellStyle name="SAPBEXHLevel0 4" xfId="894" xr:uid="{45640DAE-92BB-4609-9EDF-799951CC9BE4}"/>
    <cellStyle name="SAPBEXHLevel0_Sachinvestitionen 2. HR" xfId="701" xr:uid="{0879944E-C761-4CC9-A15B-D9C76A63E1F3}"/>
    <cellStyle name="SAPBEXHLevel0X" xfId="406" xr:uid="{9CCA156F-3077-4CD7-8D46-36BDD6A26EE6}"/>
    <cellStyle name="SAPBEXHLevel0X 2" xfId="407" xr:uid="{097104AE-C6D7-459A-AFC6-321F23EE26A3}"/>
    <cellStyle name="SAPBEXHLevel0X 2 2" xfId="1536" xr:uid="{6365F5CD-6BB8-4419-83BF-1E7FE2FD6482}"/>
    <cellStyle name="SAPBEXHLevel0X 3" xfId="408" xr:uid="{E9EB24C1-0147-47B0-A4A3-12E364F8F8D3}"/>
    <cellStyle name="SAPBEXHLevel0X 4" xfId="895" xr:uid="{A8D58CEB-21A8-43CE-BFAE-C25B5E515B76}"/>
    <cellStyle name="SAPBEXHLevel0X_Sheet1" xfId="409" xr:uid="{DEB54797-1F73-4A2D-A71E-6D58D76A924D}"/>
    <cellStyle name="SAPBEXHLevel1" xfId="410" xr:uid="{DB3AD7ED-E985-47EC-9344-21DE33FF8891}"/>
    <cellStyle name="SAPBEXHLevel1 2" xfId="411" xr:uid="{CF502A25-3D38-48EF-9049-7E5A1E09254B}"/>
    <cellStyle name="SAPBEXHLevel1 2 2" xfId="412" xr:uid="{E3D7740A-99F6-42C1-B5D7-2FED28DFDDB0}"/>
    <cellStyle name="SAPBEXHLevel1 2 2 2" xfId="1797" xr:uid="{B08AEEFB-5517-4A93-8F93-9E8D7B92C920}"/>
    <cellStyle name="SAPBEXHLevel1 2 3" xfId="1537" xr:uid="{1FA9E132-EA54-44A3-80D4-885855CD95DB}"/>
    <cellStyle name="SAPBEXHLevel1 3" xfId="413" xr:uid="{20EBD194-56A1-4C5F-907D-71438A48A2C1}"/>
    <cellStyle name="SAPBEXHLevel1 4" xfId="414" xr:uid="{D0B4A868-2D3D-4838-804D-17A1247D0781}"/>
    <cellStyle name="SAPBEXHLevel1 4 2" xfId="896" xr:uid="{1F0BE3F1-5B10-4FAE-B02C-F4F5122F7313}"/>
    <cellStyle name="SAPBEXHLevel1 5" xfId="415" xr:uid="{EE5CCB5D-6AFC-47E9-8551-6FF0B359A911}"/>
    <cellStyle name="SAPBEXHLevel1_Sheet1" xfId="416" xr:uid="{64F2E8FC-E677-4AC2-9773-268E85BAD363}"/>
    <cellStyle name="SAPBEXHLevel1X" xfId="417" xr:uid="{4C6232D2-133F-4C7C-B2C9-F78D9851124F}"/>
    <cellStyle name="SAPBEXHLevel1X 2" xfId="418" xr:uid="{D9003237-5749-41C7-A00B-6C5662CC9427}"/>
    <cellStyle name="SAPBEXHLevel1X 2 2" xfId="1538" xr:uid="{264ADA87-2EFD-4E67-B5AF-14E3CFB03C17}"/>
    <cellStyle name="SAPBEXHLevel1X 3" xfId="419" xr:uid="{27E2A3FD-6F2E-4959-ACF9-4EB2A53DC6B5}"/>
    <cellStyle name="SAPBEXHLevel1X 4" xfId="897" xr:uid="{96787E8F-5DE1-4333-96B9-817D62F7B5BE}"/>
    <cellStyle name="SAPBEXHLevel1X 5" xfId="604" xr:uid="{C2CDDDE1-3243-4277-9F6E-EAEC5A81F0E4}"/>
    <cellStyle name="SAPBEXHLevel1X_Sheet1" xfId="420" xr:uid="{87BB8BBB-140A-4967-A79D-D12624A9A02C}"/>
    <cellStyle name="SAPBEXHLevel2" xfId="5" xr:uid="{1C9BDDBF-D21E-46F6-87B8-BB821CFD3CF0}"/>
    <cellStyle name="SAPBEXHLevel2 2" xfId="421" xr:uid="{A66154DF-455D-411C-82FC-69B187257114}"/>
    <cellStyle name="SAPBEXHLevel2 2 2" xfId="422" xr:uid="{266B20B0-60F7-4ABF-A782-51C34A07E622}"/>
    <cellStyle name="SAPBEXHLevel2 2 2 2" xfId="1798" xr:uid="{208FF248-DE35-4BB7-A6D7-8BA859376E23}"/>
    <cellStyle name="SAPBEXHLevel2 2 3" xfId="1539" xr:uid="{86ABAEB1-B5E1-4556-B8C2-320176CE2617}"/>
    <cellStyle name="SAPBEXHLevel2 3" xfId="423" xr:uid="{B709A8E0-35EC-47DD-8272-0BD5B5A9A69A}"/>
    <cellStyle name="SAPBEXHLevel2 4" xfId="424" xr:uid="{D142D6A0-B916-453D-8DF7-C1144CCCDB86}"/>
    <cellStyle name="SAPBEXHLevel2 4 2" xfId="898" xr:uid="{308E728D-247C-48B4-9AD7-891EB7FAE136}"/>
    <cellStyle name="SAPBEXHLevel2 5" xfId="425" xr:uid="{EC5E564C-DF13-485C-A269-22D7D20FD7CB}"/>
    <cellStyle name="SAPBEXHLevel2_Sachinvestitionen 2. HR" xfId="702" xr:uid="{F4082E29-B254-47D5-8C59-454D663AA923}"/>
    <cellStyle name="SAPBEXHLevel2X" xfId="426" xr:uid="{94657725-6EF4-4A66-AEE0-8884CED6D683}"/>
    <cellStyle name="SAPBEXHLevel2X 2" xfId="427" xr:uid="{23B01683-B87A-4DF6-BF0C-20CCFF69817D}"/>
    <cellStyle name="SAPBEXHLevel2X 2 2" xfId="1540" xr:uid="{556396B6-37DD-45F7-A14A-B9D662934AB1}"/>
    <cellStyle name="SAPBEXHLevel2X 3" xfId="428" xr:uid="{55F6C9D8-AB66-4EC8-B562-86D20039FFC5}"/>
    <cellStyle name="SAPBEXHLevel2X 4" xfId="899" xr:uid="{49FDE7EE-FB5A-41B6-8711-BA4F9834B84A}"/>
    <cellStyle name="SAPBEXHLevel2X 5" xfId="605" xr:uid="{52CA9E3D-802B-406D-ACED-570B05EE21C1}"/>
    <cellStyle name="SAPBEXHLevel2X_Sheet1" xfId="429" xr:uid="{1288588D-BDFB-4D3D-AB25-0DEC5D313337}"/>
    <cellStyle name="SAPBEXHLevel3" xfId="430" xr:uid="{CCEDB040-49FD-400C-9F73-B020C977AFE0}"/>
    <cellStyle name="SAPBEXHLevel3 2" xfId="431" xr:uid="{84A3CEBB-6CE0-4362-80EA-7CCCBE3A988D}"/>
    <cellStyle name="SAPBEXHLevel3 2 2" xfId="432" xr:uid="{116F3630-1D88-4E54-8F98-DA2DF78370F8}"/>
    <cellStyle name="SAPBEXHLevel3 2 2 2" xfId="1799" xr:uid="{4ACDED7C-8B2F-4C7A-9D76-3F8764F5F74E}"/>
    <cellStyle name="SAPBEXHLevel3 2 3" xfId="1541" xr:uid="{3C5BC7FE-6FB9-4E77-9735-4B093EF4893A}"/>
    <cellStyle name="SAPBEXHLevel3 3" xfId="433" xr:uid="{919CC357-A5F7-43C0-B987-0C2A01AFC637}"/>
    <cellStyle name="SAPBEXHLevel3 4" xfId="434" xr:uid="{FB3B3046-F7AA-44F8-BFC4-56F70E44B296}"/>
    <cellStyle name="SAPBEXHLevel3 4 2" xfId="900" xr:uid="{E75C9B35-6FB8-4D9A-BA9A-09A97ADFFE9D}"/>
    <cellStyle name="SAPBEXHLevel3 5" xfId="435" xr:uid="{575CEEC6-797B-4817-94BF-8B62964541CE}"/>
    <cellStyle name="SAPBEXHLevel3_Sachinvestitionen 2. HR" xfId="703" xr:uid="{B8B9C79A-E084-4B9C-B512-5B647FA22E09}"/>
    <cellStyle name="SAPBEXHLevel3X" xfId="436" xr:uid="{84DA2712-026A-483F-911D-89380719AB41}"/>
    <cellStyle name="SAPBEXHLevel3X 2" xfId="437" xr:uid="{92869B61-F1FA-4FFA-9E5F-63195F09DEF7}"/>
    <cellStyle name="SAPBEXHLevel3X 2 2" xfId="1542" xr:uid="{F32361D9-A96C-46F0-9868-6ADC297BC9EB}"/>
    <cellStyle name="SAPBEXHLevel3X 3" xfId="1720" xr:uid="{B4614CD8-42A7-4D4A-8A3C-22A314615296}"/>
    <cellStyle name="SAPBEXHLevel3X 4" xfId="901" xr:uid="{03EF6D29-DCE9-4715-AABC-90EC6D19133D}"/>
    <cellStyle name="SAPBEXHLevel3X 5" xfId="606" xr:uid="{608276FF-9C6F-4840-AADD-860AB94C8BE4}"/>
    <cellStyle name="SAPBEXinputData" xfId="438" xr:uid="{FFEEA975-77AC-453A-9AB1-E392E89926D9}"/>
    <cellStyle name="SAPBEXinputData 2" xfId="1543" xr:uid="{AF79A10B-85C7-41AF-BFAD-4561294ED698}"/>
    <cellStyle name="SAPBEXinputData 3" xfId="1721" xr:uid="{95316B33-3C72-4242-B5BD-8C6B93E438DD}"/>
    <cellStyle name="SAPBEXinputData 4" xfId="902" xr:uid="{E976902E-45E6-47E9-92A8-7C6DE64478BD}"/>
    <cellStyle name="SAPBEXinputData 5" xfId="607" xr:uid="{B2650850-89D8-45A7-8615-125988610446}"/>
    <cellStyle name="SAPBEXItemHeader" xfId="439" xr:uid="{635F4D87-433C-4BCA-88CF-FB08399D73A9}"/>
    <cellStyle name="SAPBEXItemHeader 2" xfId="1722" xr:uid="{A6FD188C-C520-4DC2-9326-71B9E7B657F4}"/>
    <cellStyle name="SAPBEXItemHeader 3" xfId="903" xr:uid="{4DA96CBE-F2B2-4D87-BE66-FE4F7055D370}"/>
    <cellStyle name="SAPBEXresData" xfId="440" xr:uid="{07A40EAD-05A1-4EF4-BAE5-D139FBBA2AAB}"/>
    <cellStyle name="SAPBEXresData 2" xfId="441" xr:uid="{1EC4B90E-8617-47C4-965A-CD20FE40570E}"/>
    <cellStyle name="SAPBEXresData 2 2" xfId="1723" xr:uid="{8C4AA264-0FF2-42A0-93D9-9915FD68FFB7}"/>
    <cellStyle name="SAPBEXresData 3" xfId="904" xr:uid="{1F092D6D-5803-4604-AADB-0B2FFFA69F05}"/>
    <cellStyle name="SAPBEXresData 4" xfId="608" xr:uid="{D119D39F-B61B-4705-BE8B-87697BB8F853}"/>
    <cellStyle name="SAPBEXresData_Sheet1" xfId="442" xr:uid="{251DCB1B-25B5-4472-8915-09B1F5C8CBB6}"/>
    <cellStyle name="SAPBEXresDataEmph" xfId="443" xr:uid="{DA64FE45-54FF-47F7-9B34-5E27C30448C5}"/>
    <cellStyle name="SAPBEXresDataEmph 2" xfId="444" xr:uid="{F7164AB5-F3A6-4818-8AA0-5E2085DA1D48}"/>
    <cellStyle name="SAPBEXresDataEmph 2 2" xfId="1724" xr:uid="{97FC8740-3899-42B9-AC4C-BE116771CCA4}"/>
    <cellStyle name="SAPBEXresDataEmph 3" xfId="905" xr:uid="{6D8AA80E-9F44-43A9-A223-49D5ACE51108}"/>
    <cellStyle name="SAPBEXresDataEmph 4" xfId="609" xr:uid="{1845EBB7-C924-453C-A724-FB7A150A87B7}"/>
    <cellStyle name="SAPBEXresDataEmph_Sheet1" xfId="445" xr:uid="{A6475D57-7907-4BC7-BCB8-8D68B4074BED}"/>
    <cellStyle name="SAPBEXresItem" xfId="446" xr:uid="{06E73B55-92B4-438E-A06E-BBC6A05AEE94}"/>
    <cellStyle name="SAPBEXresItem 2" xfId="1725" xr:uid="{8737C966-6CDA-487E-A7F8-8451DC94CEAA}"/>
    <cellStyle name="SAPBEXresItem 3" xfId="906" xr:uid="{C52C5344-65EB-4608-807F-A88F9A457A37}"/>
    <cellStyle name="SAPBEXresItem 4" xfId="610" xr:uid="{D7164989-8684-4B68-A3A0-7B9BB4869885}"/>
    <cellStyle name="SAPBEXresItemX" xfId="447" xr:uid="{4F143EC8-FAC0-45D2-B4A3-6ECE66A41884}"/>
    <cellStyle name="SAPBEXresItemX 2" xfId="1726" xr:uid="{B75391A2-9FCF-41FF-B825-FA111AD7BE26}"/>
    <cellStyle name="SAPBEXresItemX 3" xfId="907" xr:uid="{06A210AF-EA79-4D9C-AB19-BB167690B672}"/>
    <cellStyle name="SAPBEXresItemX 4" xfId="611" xr:uid="{F4F93D00-DAD0-4BD2-8985-88929FA9E21D}"/>
    <cellStyle name="SAPBEXstdData" xfId="448" xr:uid="{14BFF2D4-FE41-44E1-9219-6695E1B172B4}"/>
    <cellStyle name="SAPBEXstdData 2" xfId="449" xr:uid="{5ECB28CA-2903-42AF-A727-F1160A1F16E6}"/>
    <cellStyle name="SAPBEXstdData 2 2" xfId="1800" xr:uid="{A36DCF71-D376-48D1-9E5C-BCED536CD615}"/>
    <cellStyle name="SAPBEXstdData 2 3" xfId="1544" xr:uid="{0C65840F-C050-4DE8-928D-D1854E9FCA93}"/>
    <cellStyle name="SAPBEXstdData 2 4" xfId="641" xr:uid="{34ED9517-BC70-466C-A1D3-E3D6C93F8532}"/>
    <cellStyle name="SAPBEXstdData 3" xfId="450" xr:uid="{D82C2544-80A4-4A08-9F08-5028C3A701B6}"/>
    <cellStyle name="SAPBEXstdData 3 2" xfId="1727" xr:uid="{CE971327-7453-4C71-A462-9248DED27C47}"/>
    <cellStyle name="SAPBEXstdData 3 3" xfId="670" xr:uid="{C613295C-ECAF-45C0-B0E6-05BE92CD3C87}"/>
    <cellStyle name="SAPBEXstdData 4" xfId="451" xr:uid="{CF97E8AC-187A-43F6-B98A-037AB639AB0F}"/>
    <cellStyle name="SAPBEXstdData 5" xfId="612" xr:uid="{B25FEA2C-936F-49AD-807B-2F6AA1675F46}"/>
    <cellStyle name="SAPBEXstdData_Run Rate" xfId="678" xr:uid="{092AA05F-A1B6-492E-B102-AA0CB613D983}"/>
    <cellStyle name="SAPBEXstdDataEmph" xfId="452" xr:uid="{979CA72E-7004-4A6F-92D3-134CB1D03990}"/>
    <cellStyle name="SAPBEXstdDataEmph 2" xfId="1728" xr:uid="{FC0931C2-D86B-425A-866B-AA0EFE71F693}"/>
    <cellStyle name="SAPBEXstdDataEmph 3" xfId="908" xr:uid="{E9625957-4DCD-420B-A083-6A1BA61003D1}"/>
    <cellStyle name="SAPBEXstdDataEmph 4" xfId="613" xr:uid="{CEBA00AF-B751-4A8A-83B2-08DF588E5ADA}"/>
    <cellStyle name="SAPBEXstdItem" xfId="453" xr:uid="{AEFC7938-B697-4A4B-81B8-566E4C838681}"/>
    <cellStyle name="SAPBEXstdItem 2" xfId="454" xr:uid="{1C60A1EB-C081-411A-A8F9-03ADB41AB32E}"/>
    <cellStyle name="SAPBEXstdItem 2 2" xfId="1545" xr:uid="{5C2F239E-1D83-411B-9803-AAAB94BA5994}"/>
    <cellStyle name="SAPBEXstdItem 2 3" xfId="639" xr:uid="{7886DC3F-AB86-4B91-9730-6CAF169AB7C1}"/>
    <cellStyle name="SAPBEXstdItem 3" xfId="669" xr:uid="{38B1B279-7554-469D-BF96-706E15AC095D}"/>
    <cellStyle name="SAPBEXstdItem 3 2" xfId="1729" xr:uid="{A7001FB5-31F4-45B5-B781-7087AA709DF7}"/>
    <cellStyle name="SAPBEXstdItem 4" xfId="614" xr:uid="{DEE7AEAA-A771-4828-8E52-E4B19798F815}"/>
    <cellStyle name="SAPBEXstdItem_Run Rate" xfId="679" xr:uid="{E9495CCA-8065-4D4D-A40C-06474F18C4B9}"/>
    <cellStyle name="SAPBEXstdItemX" xfId="455" xr:uid="{4C152550-A774-45FB-A0E9-724B16091C0E}"/>
    <cellStyle name="SAPBEXstdItemX 2" xfId="456" xr:uid="{3C083CE1-B1EF-40E0-8D80-BF8378DB16A6}"/>
    <cellStyle name="SAPBEXstdItemX 2 2" xfId="1730" xr:uid="{0475BEEC-BCBE-446D-83D5-5EF3BA5D481F}"/>
    <cellStyle name="SAPBEXstdItemX 3" xfId="909" xr:uid="{FCE0CEC0-EE88-4212-B0D2-078765BA66FB}"/>
    <cellStyle name="SAPBEXtitle" xfId="457" xr:uid="{84884483-A98C-4735-B3FB-F3E2882D23ED}"/>
    <cellStyle name="SAPBEXtitle 2" xfId="1731" xr:uid="{7FF56DE7-43D9-4086-8990-170C572E413F}"/>
    <cellStyle name="SAPBEXtitle 3" xfId="910" xr:uid="{F246605D-25D4-4F71-A277-1A527B548B1A}"/>
    <cellStyle name="SAPBEXtitle 4" xfId="616" xr:uid="{63AFE911-F0AE-4136-BE16-39FBD9938530}"/>
    <cellStyle name="SAPBEXunassignedItem" xfId="458" xr:uid="{6A754C0E-4E62-40B5-A536-49604A2CA400}"/>
    <cellStyle name="SAPBEXunassignedItem 2" xfId="1732" xr:uid="{8D7E2A74-0F49-476E-AC22-A87595AA489D}"/>
    <cellStyle name="SAPBEXunassignedItem 3" xfId="911" xr:uid="{EEBA42CA-98A5-428B-A704-02D49C54F1B2}"/>
    <cellStyle name="SAPBEXunassignedItem 4" xfId="661" xr:uid="{37A1284D-9DA1-4225-B69C-6ADCF7CC3982}"/>
    <cellStyle name="SAPBEXundefined" xfId="459" xr:uid="{82AF53F1-F1BF-44B9-9EE7-4BD84AFACE90}"/>
    <cellStyle name="SAPBEXundefined 2" xfId="1733" xr:uid="{309B711D-C999-46A8-A28A-8612DB40D093}"/>
    <cellStyle name="SAPBEXundefined 3" xfId="912" xr:uid="{817DFA54-66D8-4F3D-86BB-9D43F76435D1}"/>
    <cellStyle name="SAPBEXundefined 4" xfId="617" xr:uid="{8207AC3E-F3AE-4E22-BC8D-01AEC4EA1767}"/>
    <cellStyle name="SAPBorder" xfId="533" xr:uid="{6C405D9E-F218-4A31-95F1-923411E89D8B}"/>
    <cellStyle name="SAPDataCell" xfId="511" xr:uid="{74FC60D2-EF68-44CE-9D64-D451B501CFF5}"/>
    <cellStyle name="SAPDataCell 2" xfId="713" xr:uid="{0896BC14-AD26-4CA1-9916-46FF9E67DE32}"/>
    <cellStyle name="SAPDataCell 3" xfId="515" xr:uid="{80784BE3-5184-43C5-B0F0-D41F605DFA69}"/>
    <cellStyle name="SAPDataRemoved" xfId="705" xr:uid="{2F1E2305-879C-421A-B61D-B59D265C7E4E}"/>
    <cellStyle name="SAPDataTotalCell" xfId="516" xr:uid="{6B8EFF80-BFCA-429A-B771-AEA76B96F2EB}"/>
    <cellStyle name="SAPDataTotalCell 2" xfId="714" xr:uid="{95ACF19F-29B8-4248-9846-2626EBCE005B}"/>
    <cellStyle name="SAPDimensionCell" xfId="513" xr:uid="{76B4969D-4D00-4798-ADB5-D58256E4685F}"/>
    <cellStyle name="SAPDimensionCell 2" xfId="709" xr:uid="{998EF45B-87FD-4EBA-9D01-9C9CAB6927AC}"/>
    <cellStyle name="SAPEditableDataCell" xfId="518" xr:uid="{FD015349-1370-4211-9A2F-7BF202D0A26F}"/>
    <cellStyle name="SAPEditableDataCell 2" xfId="1649" xr:uid="{5674C832-31ED-46EF-A4B2-DF04F2825386}"/>
    <cellStyle name="SAPEditableDataTotalCell" xfId="521" xr:uid="{5FDC4B36-3F55-4B54-A0A6-A446FDCA143D}"/>
    <cellStyle name="SAPEditableDataTotalCell 2" xfId="1647" xr:uid="{4631CB97-A2AE-4163-82CB-46743D8C8A30}"/>
    <cellStyle name="SAPEmphasized" xfId="517" xr:uid="{FAF7198A-8049-4D47-A712-555475C699B9}"/>
    <cellStyle name="SAPEmphasized 2" xfId="1643" xr:uid="{8177008E-624F-4BB9-8BBD-01D44EA1BEF0}"/>
    <cellStyle name="SAPEmphasizedEditableDataCell" xfId="1641" xr:uid="{E8609E1C-EC33-4E45-AFA2-EA0D8194C0CD}"/>
    <cellStyle name="SAPEmphasizedEditableDataTotalCell" xfId="1644" xr:uid="{1E4319AD-FAEC-4BE4-AC6A-67ADAE37DD45}"/>
    <cellStyle name="SAPEmphasizedLockedDataCell" xfId="1648" xr:uid="{9B8B54A2-C2D6-4ADA-A6BE-A7BD6BE63DD4}"/>
    <cellStyle name="SAPEmphasizedLockedDataTotalCell" xfId="1653" xr:uid="{DB080B48-5046-42B9-8414-E3CDFF088818}"/>
    <cellStyle name="SAPEmphasizedReadonlyDataCell" xfId="1650" xr:uid="{61C755AF-2E12-4DE3-8615-721AD96AECB0}"/>
    <cellStyle name="SAPEmphasizedReadonlyDataTotalCell" xfId="1640" xr:uid="{C986F098-82ED-419B-806A-BC3F0BD998E1}"/>
    <cellStyle name="SAPEmphasizedTotal" xfId="1646" xr:uid="{D9F2EA3E-07E0-49BC-BB8E-A5FE78A8A2A4}"/>
    <cellStyle name="SAPError" xfId="706" xr:uid="{0F73CE38-7FAD-42A8-83DD-A2D586FA5695}"/>
    <cellStyle name="SAPExceptionLevel1" xfId="524" xr:uid="{7B67DD8F-785E-431C-BCD2-62F44E3F3732}"/>
    <cellStyle name="SAPExceptionLevel2" xfId="525" xr:uid="{95F1B6FB-0752-4A72-8A1D-930A4E0628D2}"/>
    <cellStyle name="SAPExceptionLevel3" xfId="526" xr:uid="{7BCD1AF1-1650-4A8B-8AC0-2075A23A0FC2}"/>
    <cellStyle name="SAPExceptionLevel4" xfId="527" xr:uid="{303E7F44-850F-416A-A284-36EC2F4AA0F2}"/>
    <cellStyle name="SAPExceptionLevel5" xfId="528" xr:uid="{C61166D1-0731-4C79-8912-5D0DB6FA28E3}"/>
    <cellStyle name="SAPExceptionLevel6" xfId="529" xr:uid="{F447BB05-C13E-4C69-BC68-90CDF7B09A40}"/>
    <cellStyle name="SAPExceptionLevel7" xfId="530" xr:uid="{7F7A9B09-03FB-4ACC-975F-4230610709E0}"/>
    <cellStyle name="SAPExceptionLevel8" xfId="531" xr:uid="{BFB54573-9642-4678-B3E1-D591EC307E74}"/>
    <cellStyle name="SAPExceptionLevel9" xfId="532" xr:uid="{CE1EDBD5-3A21-4F67-AFDA-2FF15C38E6BA}"/>
    <cellStyle name="SAPFormula" xfId="1654" xr:uid="{DBB3ECC1-2009-4B5F-BE0C-E22D8C882D24}"/>
    <cellStyle name="SAPGroupingFillCell" xfId="673" xr:uid="{6884BD95-4AF2-4626-B601-2829A01677B5}"/>
    <cellStyle name="SAPHierarchyCell0" xfId="535" xr:uid="{1158B523-864B-40EF-9934-1A2D434325EE}"/>
    <cellStyle name="SAPHierarchyCell0 2" xfId="712" xr:uid="{38852F2C-7CA7-4400-81CC-9B32C7BBACA6}"/>
    <cellStyle name="SAPHierarchyCell1" xfId="536" xr:uid="{B4310907-E22E-430B-95A5-30C40383E9D5}"/>
    <cellStyle name="SAPHierarchyCell1 2" xfId="715" xr:uid="{89DFAC89-EEA9-4781-8C4C-D13F8668F09D}"/>
    <cellStyle name="SAPHierarchyCell2" xfId="537" xr:uid="{4D248A59-3F62-49D9-84B5-E14943CBC5D0}"/>
    <cellStyle name="SAPHierarchyCell2 2" xfId="716" xr:uid="{713AD7E0-5B69-4072-984A-053F3A52E5EA}"/>
    <cellStyle name="SAPHierarchyCell3" xfId="538" xr:uid="{92D150AA-E8B9-4FC4-8C4A-E9AB35647606}"/>
    <cellStyle name="SAPHierarchyCell3 2" xfId="717" xr:uid="{D76AEF23-8C22-4310-8806-90E6D8E91A22}"/>
    <cellStyle name="SAPHierarchyCell4" xfId="539" xr:uid="{063EB6C4-7255-43DB-AD7F-3D4935E29FFB}"/>
    <cellStyle name="SAPLocked" xfId="460" xr:uid="{A49D4F2F-10CF-4EA2-8A64-58E6E823EF44}"/>
    <cellStyle name="SAPLocked 2" xfId="461" xr:uid="{651A4920-60B5-4F76-8F6E-7A567541BF67}"/>
    <cellStyle name="SAPLockedDataCell" xfId="520" xr:uid="{2133682D-2995-44FA-9A74-34796D11CD18}"/>
    <cellStyle name="SAPLockedDataCell 2" xfId="708" xr:uid="{55636319-811D-41C7-A93F-F8634DEBEB91}"/>
    <cellStyle name="SAPLockedDataCell 2 2" xfId="1652" xr:uid="{AC1A23E2-6800-4B4D-A31C-05070AD76900}"/>
    <cellStyle name="SAPLockedDataTotalCell" xfId="523" xr:uid="{28AC3A26-0BA3-4A2E-9CD0-D1BF1F83467D}"/>
    <cellStyle name="SAPLockedDataTotalCell 2" xfId="1651" xr:uid="{D08E1D53-1B12-41B2-88C8-DDDFA5A6FB83}"/>
    <cellStyle name="SAPMemberCell" xfId="514" xr:uid="{DE82CF85-7EE8-4A6C-99F1-A49B91D8CA5C}"/>
    <cellStyle name="SAPMemberCell 2" xfId="710" xr:uid="{BC0235B2-479E-4AEF-9811-46558112B2C6}"/>
    <cellStyle name="SAPMemberTotalCell" xfId="534" xr:uid="{B12DA57B-E695-4DE9-8239-48949E075ECC}"/>
    <cellStyle name="SAPMemberTotalCell 2" xfId="711" xr:uid="{6166849E-7E58-40EA-8FC3-253BE6D14316}"/>
    <cellStyle name="SAPMessageText" xfId="707" xr:uid="{EEE23609-096E-43C7-977B-633E1CE91929}"/>
    <cellStyle name="SAPReadonlyDataCell" xfId="519" xr:uid="{D4E0C2BE-E921-420C-BFF2-F058A2A6966A}"/>
    <cellStyle name="SAPReadonlyDataCell 2" xfId="1642" xr:uid="{864424A2-49E5-46E4-AF24-5D04484FDAFA}"/>
    <cellStyle name="SAPReadonlyDataTotalCell" xfId="522" xr:uid="{9E292BC6-F747-4BE5-83D1-688471B2DD96}"/>
    <cellStyle name="SAPReadonlyDataTotalCell 2" xfId="1645" xr:uid="{154A1A9C-179D-43B7-947B-114259447C48}"/>
    <cellStyle name="Schlecht 2" xfId="462" xr:uid="{C5F12FA7-6AEB-4D85-AF6B-559DE07F20E6}"/>
    <cellStyle name="Schlecht 2 2" xfId="691" xr:uid="{8318FE9F-C959-4535-8F6D-FE6C38A3B226}"/>
    <cellStyle name="Schlecht 3" xfId="1734" xr:uid="{57A46E08-3806-4F21-8FE8-36A1979B6826}"/>
    <cellStyle name="SEM-BPS-data" xfId="463" xr:uid="{68BFB066-1446-4A82-A299-C18A262FE0B3}"/>
    <cellStyle name="SEM-BPS-head" xfId="464" xr:uid="{9075A98E-6044-4385-93AC-AA9CBE2E3870}"/>
    <cellStyle name="SEM-BPS-headdata" xfId="465" xr:uid="{8F160970-C4CA-45F4-B175-7E7B59D353FC}"/>
    <cellStyle name="SEM-BPS-headkey" xfId="466" xr:uid="{A4B427F2-BB33-4E37-A44B-2E964DE30581}"/>
    <cellStyle name="SEM-BPS-input-on" xfId="467" xr:uid="{D8F46EED-4723-4BB3-B0A8-EE347E67093E}"/>
    <cellStyle name="SEM-BPS-key" xfId="468" xr:uid="{8DE6D53D-99AE-4EF6-BA9C-40A006076050}"/>
    <cellStyle name="SEM-BPS-sub1" xfId="469" xr:uid="{0B1E08F3-AAC6-438D-BCD2-B9D0B06EECBE}"/>
    <cellStyle name="SEM-BPS-sub2" xfId="470" xr:uid="{3350EDBC-9D67-407B-B55D-0E5959614845}"/>
    <cellStyle name="SEM-BPS-total" xfId="471" xr:uid="{57F022C7-02FE-47DD-B3BD-103EC25486AD}"/>
    <cellStyle name="Sep. milhar [0]" xfId="472" xr:uid="{6B0C65B5-B461-449E-9168-A0BEF944D40C}"/>
    <cellStyle name="Separador de milhares [0]_Capa" xfId="473" xr:uid="{4CD94DB2-1F2E-44F9-BCD6-6EC55F4FED7E}"/>
    <cellStyle name="Separador de milhares_Capa" xfId="474" xr:uid="{86BBF95C-1B4D-49E2-9FBA-8EA2CED88A88}"/>
    <cellStyle name="Sheet Title" xfId="475" xr:uid="{0EAB9297-1E10-4146-95A8-1AE9E93D439B}"/>
    <cellStyle name="Sheet Title 2" xfId="1735" xr:uid="{94D35B37-D728-4705-B5FA-22D92033B93F}"/>
    <cellStyle name="Sheet Title 3" xfId="913" xr:uid="{3AED2DA2-CDD2-4716-B354-CFCE47D82457}"/>
    <cellStyle name="Standaard_150  NSA  INV" xfId="476" xr:uid="{5883F087-B397-4137-B041-CD78A0C992AC}"/>
    <cellStyle name="Standard 10" xfId="724" xr:uid="{C7B4276D-67BA-42D2-A2AB-7ED993C1CB18}"/>
    <cellStyle name="Standard 11" xfId="760" xr:uid="{959533FC-95F1-4707-8764-4973E987B123}"/>
    <cellStyle name="Standard 12" xfId="666" xr:uid="{9E36773F-0413-45E9-B3D3-C1CC78D1BB0B}"/>
    <cellStyle name="Standard 15" xfId="830" xr:uid="{065E9B08-CB9E-4C7E-B663-E35B3E6BBEA2}"/>
    <cellStyle name="Standard 2" xfId="477" xr:uid="{E411B0DA-174D-4EBA-9426-089C67A1C57E}"/>
    <cellStyle name="Standard 2 2" xfId="478" xr:uid="{022CB282-8398-49C1-AC63-AD7A0B0D72AF}"/>
    <cellStyle name="Standard 2 2 2" xfId="664" xr:uid="{DB428BC3-569F-4ECB-B81A-D95068FF63C4}"/>
    <cellStyle name="Standard 2 2 3" xfId="1507" xr:uid="{E66D34E6-4F92-46D7-A5ED-0694F4296871}"/>
    <cellStyle name="Standard 2 2 4" xfId="619" xr:uid="{ECA11AA3-849F-45D7-9CFD-67E0436BFD8C}"/>
    <cellStyle name="Standard 2 2_Run Rate" xfId="680" xr:uid="{90B39B7B-B767-4CA8-9FE6-4229A1A4AF71}"/>
    <cellStyle name="Standard 2 3" xfId="479" xr:uid="{FB1A629C-73FF-44C9-9D35-0BC73101C55D}"/>
    <cellStyle name="Standard 2 3 2" xfId="618" xr:uid="{80499BB5-3B27-45FD-8D7F-703F02495A91}"/>
    <cellStyle name="Standard 2 4" xfId="725" xr:uid="{71FF83DD-EB0E-410D-8FA3-D57DF90E4091}"/>
    <cellStyle name="Standard 2 4 2" xfId="749" xr:uid="{10B2AC4B-21E0-4C5C-BC9B-715FC8C2AC9B}"/>
    <cellStyle name="Standard 2 4 3" xfId="743" xr:uid="{D982C1D4-9CA5-43F0-A7FE-2AA6F1B42836}"/>
    <cellStyle name="Standard 2 5" xfId="741" xr:uid="{D5FF599C-23F9-42E9-AF8E-37D0A2E47BA4}"/>
    <cellStyle name="Standard 2 6" xfId="832" xr:uid="{FDB04B5C-04DF-473E-84BF-8EB2D8C57273}"/>
    <cellStyle name="Standard 2 7" xfId="829" xr:uid="{DAB57DB9-D88E-432C-ACE3-8548FE99ABF5}"/>
    <cellStyle name="Standard 2 8" xfId="540" xr:uid="{18C6D9E2-806A-45A2-8B98-714CBF12FFC4}"/>
    <cellStyle name="Standard 2_Sachinvestitionen 2. HR" xfId="704" xr:uid="{4B829C0A-16C6-42C8-980A-B1691038C3A6}"/>
    <cellStyle name="Standard 3" xfId="480" xr:uid="{FB910904-A36A-4418-A115-DEB151BDC900}"/>
    <cellStyle name="Standard 3 2" xfId="620" xr:uid="{3229F95D-FDBD-41E1-90E7-27909F3A4671}"/>
    <cellStyle name="Standard 3 3" xfId="1508" xr:uid="{566843EF-FA7B-42C9-A454-259F3E63F131}"/>
    <cellStyle name="Standard 3 4" xfId="541" xr:uid="{552BC63E-7A26-40E1-872B-20965AD4CE1B}"/>
    <cellStyle name="Standard 4" xfId="481" xr:uid="{16D56232-8EEC-4D8E-8AC4-15AB17C60F3F}"/>
    <cellStyle name="Standard 4 2" xfId="718" xr:uid="{3BBE93A9-6925-4303-99AD-BEF99144818C}"/>
    <cellStyle name="Standard 4 3" xfId="1552" xr:uid="{BE0E3D0A-4019-40EE-B6F0-DB9FAF055ACF}"/>
    <cellStyle name="Standard 5" xfId="482" xr:uid="{53A7A58E-AFF2-411F-8E5A-3B77CE34E2CE}"/>
    <cellStyle name="Standard 5 2" xfId="736" xr:uid="{27DFFE9A-B678-4842-A1DD-49269A8187D5}"/>
    <cellStyle name="Standard 5 3" xfId="729" xr:uid="{ABC18B1B-DE8E-4332-86AC-65C92133AA67}"/>
    <cellStyle name="Standard 5 4" xfId="1661" xr:uid="{DE4DCB9A-E047-4FE2-B2B6-A5800469F910}"/>
    <cellStyle name="Standard 5 5" xfId="662" xr:uid="{3D57721B-BEEB-495C-8766-DF70FC8FDF8B}"/>
    <cellStyle name="Standard 6" xfId="483" xr:uid="{2CF068C0-4E8F-46B6-990F-BE0FB913A460}"/>
    <cellStyle name="Standard 6 2" xfId="723" xr:uid="{52CB325B-64E6-4263-A581-63FDA92D81F1}"/>
    <cellStyle name="Standard 6 3" xfId="720" xr:uid="{23A57B89-2568-4754-AD73-AB9D77A908B1}"/>
    <cellStyle name="Standard 6 3 2" xfId="721" xr:uid="{0798A32E-00B1-46CB-B8F7-B44ACAF29F6C}"/>
    <cellStyle name="Standard 6 4" xfId="542" xr:uid="{678B525C-7C1D-4C86-BC86-0EC2B3D7175F}"/>
    <cellStyle name="Standard 7" xfId="484" xr:uid="{861B6EF9-1289-4DF5-B6B9-E95B3C5D7F1F}"/>
    <cellStyle name="Standard 7 2" xfId="737" xr:uid="{DAE18CC3-CB7E-440A-82D6-135F8AD71767}"/>
    <cellStyle name="Standard 7 3" xfId="730" xr:uid="{04435B8E-BF2E-4FF4-BA4D-5FDD5CE6D255}"/>
    <cellStyle name="Standard 7 4" xfId="665" xr:uid="{06546C92-050C-4407-81A7-B249988F3F87}"/>
    <cellStyle name="Standard 8" xfId="6" xr:uid="{9FD647CE-7E5E-4FDB-A642-A62882687BAA}"/>
    <cellStyle name="Standard 8 2" xfId="738" xr:uid="{D0BC9F2F-4AD2-4E0F-BE92-8E58E397BF56}"/>
    <cellStyle name="Standard 8 3" xfId="731" xr:uid="{9ACF2EDF-FA28-4AE7-8482-7590CBC04A40}"/>
    <cellStyle name="Standard 8 4" xfId="699" xr:uid="{C3770E9C-9872-4767-B7E9-4130E5C8F3DD}"/>
    <cellStyle name="Standard 9" xfId="508" xr:uid="{ABCE5794-B556-48F3-9E5C-978767D6D033}"/>
    <cellStyle name="Standard 9 2" xfId="722" xr:uid="{E6425F2C-AE14-4ED5-9D99-191A298A26A9}"/>
    <cellStyle name="Sterling" xfId="485" xr:uid="{4805AFB2-21EF-40F6-A742-CC6531E96094}"/>
    <cellStyle name="Sterling 2" xfId="486" xr:uid="{58AD764A-B2A2-485F-AEB6-4D42AEB38237}"/>
    <cellStyle name="Stil 1" xfId="487" xr:uid="{501DE80D-C070-4AF3-B6E8-3FDE845FD3C1}"/>
    <cellStyle name="Style 21" xfId="621" xr:uid="{DB66F600-E009-49A7-9CC0-B8710E1F037A}"/>
    <cellStyle name="Style 22" xfId="622" xr:uid="{31AFF623-BDB7-4A8E-AA50-DFC0B512EE26}"/>
    <cellStyle name="Style 23" xfId="623" xr:uid="{D688468E-4E6B-43A6-8B79-88B3DFD4B38B}"/>
    <cellStyle name="Style 24" xfId="624" xr:uid="{605865C2-5E0B-4196-9D0A-184E9AFBF27A}"/>
    <cellStyle name="Style 25" xfId="625" xr:uid="{80385079-DF7E-4D94-BFE6-4129593980FF}"/>
    <cellStyle name="Style 26" xfId="626" xr:uid="{B3E5BDD5-FF82-4184-9417-6DEA47C478AF}"/>
    <cellStyle name="Style 27" xfId="627" xr:uid="{2B212918-C64A-401E-A8C0-65C507C45F25}"/>
    <cellStyle name="Style 28" xfId="628" xr:uid="{15BDA682-979D-4B1A-B4EA-A86A65AAA9C1}"/>
    <cellStyle name="Style 29" xfId="629" xr:uid="{B17D4602-4B13-4030-B4D2-EC3A93D0EA1E}"/>
    <cellStyle name="Style 30" xfId="630" xr:uid="{93D90E21-454D-446D-83BD-E4996A5C0061}"/>
    <cellStyle name="Style 31" xfId="631" xr:uid="{C01A6EEF-625C-4F35-926D-B238ECBACE7A}"/>
    <cellStyle name="Style 32" xfId="632" xr:uid="{5127EA61-9D4B-43DF-ADA9-674E48F43E5A}"/>
    <cellStyle name="Subtitle" xfId="488" xr:uid="{E68E2D57-3EC9-4340-980C-A1D072F32876}"/>
    <cellStyle name="Subtitle8" xfId="489" xr:uid="{26A62703-2B2F-4880-BF47-4E5BA1DF3E6B}"/>
    <cellStyle name="Subtotal" xfId="490" xr:uid="{1ED3532B-10AF-4933-B96F-DE42C386B5BC}"/>
    <cellStyle name="Title" xfId="491" xr:uid="{B124AB4B-3E42-42FC-AC57-5F1803CF3277}"/>
    <cellStyle name="Title 2" xfId="633" xr:uid="{2B5D07E6-6659-432B-82F2-55E2A767DD16}"/>
    <cellStyle name="Titulo" xfId="492" xr:uid="{B8E326D6-AB76-4B4B-804D-4BB567ED3F56}"/>
    <cellStyle name="Total" xfId="493" xr:uid="{B363C8C9-54C3-408D-905A-44DFB784F883}"/>
    <cellStyle name="Total 2" xfId="914" xr:uid="{3917A82E-EF1D-4008-8EFA-301AE00283E9}"/>
    <cellStyle name="Total 3" xfId="1546" xr:uid="{54599F8A-7D5B-4545-9E4D-12F15D3EB5AC}"/>
    <cellStyle name="Total 4" xfId="634" xr:uid="{0AB70D4D-7C07-4769-8C15-B6556E1D9014}"/>
    <cellStyle name="Überschrift 1 2" xfId="495" xr:uid="{F5D9E5E2-CE2E-4866-931F-48574D485531}"/>
    <cellStyle name="Überschrift 1 2 2" xfId="692" xr:uid="{DFD45D0D-7DDD-4441-B254-FADDC2E59CE5}"/>
    <cellStyle name="Überschrift 1 3" xfId="1736" xr:uid="{FCB2B9E9-D665-42A4-9DF1-5AB72E80600F}"/>
    <cellStyle name="Überschrift 2 2" xfId="496" xr:uid="{6E82555F-DF45-49E4-9687-D89A3E3B2CD0}"/>
    <cellStyle name="Überschrift 2 2 2" xfId="693" xr:uid="{5005737A-F647-418B-B38F-048BC06E5852}"/>
    <cellStyle name="Überschrift 2 3" xfId="1737" xr:uid="{9AD8AD7B-86B2-42E0-87E6-697A69CDB801}"/>
    <cellStyle name="Überschrift 3 2" xfId="497" xr:uid="{D163E2D2-898C-485E-B4EE-68FBF9F90BE6}"/>
    <cellStyle name="Überschrift 3 2 2" xfId="694" xr:uid="{F5125F06-F48C-4B45-8CF6-F79346A3F139}"/>
    <cellStyle name="Überschrift 3 3" xfId="1738" xr:uid="{A7DE6935-B13E-4D6F-B06B-553D807ECDE4}"/>
    <cellStyle name="Überschrift 4 2" xfId="498" xr:uid="{BCC0941B-69BF-4AA2-86B7-BD48B7F22F63}"/>
    <cellStyle name="Überschrift 4 2 2" xfId="695" xr:uid="{6F78AB09-3FB4-4BC0-95DA-C9EB7C7429F9}"/>
    <cellStyle name="Überschrift 4 3" xfId="1739" xr:uid="{ECBE4304-B9A5-4A34-948F-D558FBF5184A}"/>
    <cellStyle name="Überschrift 5" xfId="494" xr:uid="{B76ABFE6-F847-46F5-A41E-633A48EB89AB}"/>
    <cellStyle name="Undefiniert" xfId="499" xr:uid="{759B3370-8ADB-4DC1-87BF-3F41193271D2}"/>
    <cellStyle name="Valuta [0]_Budg FCP-A 99-00-2004" xfId="500" xr:uid="{EF1D57EB-00E4-470E-A218-93AA36BC5C4D}"/>
    <cellStyle name="Valuta_Budg FCP-A 99-00-2004" xfId="501" xr:uid="{1B11BEE1-2E25-49FC-BE62-74F433B44C0D}"/>
    <cellStyle name="Verknüpfte Zelle 2" xfId="502" xr:uid="{305E3679-48AD-4F52-82A6-77812FD78A2B}"/>
    <cellStyle name="Verknüpfte Zelle 2 2" xfId="696" xr:uid="{0C8E3EA4-3064-4A5F-AB1C-4F58501F9C54}"/>
    <cellStyle name="Verknüpfte Zelle 3" xfId="1740" xr:uid="{ABBF204B-7047-43F7-A49D-EB4FAD928FE3}"/>
    <cellStyle name="Währung [0] 2" xfId="504" xr:uid="{BA90A503-3F57-4EF3-9081-F020DD3DEE41}"/>
    <cellStyle name="Währung 10" xfId="1746" xr:uid="{E076690C-1CEA-41BA-96D8-E4BD567BEF00}"/>
    <cellStyle name="Währung 11" xfId="1770" xr:uid="{ACA92987-F7E5-44ED-94EB-F2C0CF9E9B60}"/>
    <cellStyle name="Währung 12" xfId="1747" xr:uid="{DD2EF9BD-3DEE-497D-BA99-E0A2111858B3}"/>
    <cellStyle name="Währung 13" xfId="1769" xr:uid="{C0173361-E757-4054-B6AD-93200D97E2E1}"/>
    <cellStyle name="Währung 14" xfId="1748" xr:uid="{38840848-F7B2-467A-9D0C-BBC361121BB4}"/>
    <cellStyle name="Währung 15" xfId="1768" xr:uid="{22855208-2F13-4C61-A9E3-750771ACFE53}"/>
    <cellStyle name="Währung 16" xfId="1775" xr:uid="{182F972C-DD0F-429D-88CA-082ED3E18C0C}"/>
    <cellStyle name="Währung 17" xfId="1767" xr:uid="{3A476FF2-6E4D-4DAD-B144-573939433E8A}"/>
    <cellStyle name="Währung 18" xfId="1776" xr:uid="{53605820-CDC2-4136-B2B5-324903749260}"/>
    <cellStyle name="Währung 19" xfId="1774" xr:uid="{F7568224-D294-44B3-8747-480718217834}"/>
    <cellStyle name="Währung 2" xfId="503" xr:uid="{848759B6-6725-4A97-AFC1-94B32382D91B}"/>
    <cellStyle name="Währung 20" xfId="1778" xr:uid="{9DF5D5A5-F0BC-4317-B29E-F1AB209D6F5D}"/>
    <cellStyle name="Währung 21" xfId="1765" xr:uid="{947CB260-DF5C-4B88-B5AB-CF302086937C}"/>
    <cellStyle name="Währung 22" xfId="1750" xr:uid="{E1D1AACC-4EC9-4E0C-BF2C-F1603F1AD0B5}"/>
    <cellStyle name="Währung 23" xfId="1760" xr:uid="{608BEFAD-F916-464F-A7BE-10314B8EC3EB}"/>
    <cellStyle name="Währung 24" xfId="1752" xr:uid="{F2C9474D-2F42-415E-9A76-80CBD70F374C}"/>
    <cellStyle name="Währung 25" xfId="1757" xr:uid="{4F856F5F-8AFD-4D08-81A5-40ACDEF605BA}"/>
    <cellStyle name="Währung 26" xfId="1802" xr:uid="{230CA2F9-713C-477F-8C1A-2BCA49A94C74}"/>
    <cellStyle name="Währung 27" xfId="1782" xr:uid="{111CBEA2-AFE2-4472-8CB5-7760A9BB0AD5}"/>
    <cellStyle name="Währung 28" xfId="1749" xr:uid="{F977C45C-88A3-4432-91A5-6817D89F8236}"/>
    <cellStyle name="Währung 29" xfId="1762" xr:uid="{BC0A1DA1-9E2E-48F7-8B3B-D0AC915DC722}"/>
    <cellStyle name="Währung 3" xfId="510" xr:uid="{F78C38B3-88E1-4FB8-92AD-113A4D7F3139}"/>
    <cellStyle name="Währung 30" xfId="1751" xr:uid="{92863ECD-D2D6-4511-A6F2-D526E0E8DBFD}"/>
    <cellStyle name="Währung 31" xfId="1759" xr:uid="{692031E3-997F-4DFB-B81C-26BD02382764}"/>
    <cellStyle name="Währung 32" xfId="1803" xr:uid="{7B8AF9C4-08C8-41A7-9F62-6C2049213874}"/>
    <cellStyle name="Währung 33" xfId="1779" xr:uid="{FFBFA979-8592-4EDA-A8E0-D1AF1A2DE076}"/>
    <cellStyle name="Währung 34" xfId="1801" xr:uid="{EC5CECBB-2C85-411C-8B88-C2972DDADD17}"/>
    <cellStyle name="Währung 35" xfId="1761" xr:uid="{721CBF7F-660F-4F18-AE5C-7B024CED3929}"/>
    <cellStyle name="Währung 36" xfId="1805" xr:uid="{4B043B9B-319A-4392-8B97-C264A50AE866}"/>
    <cellStyle name="Währung 37" xfId="1766" xr:uid="{41D9088F-2094-41CB-BBEB-01D80B3996FE}"/>
    <cellStyle name="Währung 38" xfId="1754" xr:uid="{27A64E64-76F2-4F9E-AC4B-42ECD39044E2}"/>
    <cellStyle name="Währung 39" xfId="1763" xr:uid="{3DF55386-A2D4-4799-803B-16AB4CC5E520}"/>
    <cellStyle name="Währung 4" xfId="1743" xr:uid="{F9D2D0A4-5967-44E6-AC44-725E21AC8492}"/>
    <cellStyle name="Währung 40" xfId="1781" xr:uid="{0CBFB40E-8F59-4443-82CF-C2D9D5E6671D}"/>
    <cellStyle name="Währung 41" xfId="1753" xr:uid="{97E42D63-4EC4-4C99-8791-1B95FC6CCE9A}"/>
    <cellStyle name="Währung 42" xfId="1764" xr:uid="{20DA7657-5FF4-4BC5-BEA2-ABA36988B47B}"/>
    <cellStyle name="Währung 43" xfId="1804" xr:uid="{F93500D7-164F-4C05-8FAF-5742971FA7F1}"/>
    <cellStyle name="Währung 44" xfId="1758" xr:uid="{2E55D26A-DFAF-4E99-94E3-69F71E2A49A8}"/>
    <cellStyle name="Währung 45" xfId="1777" xr:uid="{740D7E71-E4D9-45A5-8CDC-4229EE0484DC}"/>
    <cellStyle name="Währung 46" xfId="1783" xr:uid="{0B64C5DA-F22E-4587-AE99-C75F13DB9758}"/>
    <cellStyle name="Währung 47" xfId="1756" xr:uid="{D9CC6958-4FEF-49B8-8E9F-13683A5721C3}"/>
    <cellStyle name="Währung 48" xfId="1780" xr:uid="{BBFA5885-C9A1-4019-A086-6D0E52D68D3C}"/>
    <cellStyle name="Währung 49" xfId="1755" xr:uid="{90B42EFD-2B61-419A-99B5-E4D6BB7A8E54}"/>
    <cellStyle name="Währung 5" xfId="1772" xr:uid="{6736DE50-BBE6-40B2-9364-F00343CDB2E8}"/>
    <cellStyle name="Währung 50" xfId="1806" xr:uid="{856D13A7-4E32-4095-8F71-31350F998AD3}"/>
    <cellStyle name="Währung 51" xfId="1807" xr:uid="{A7A24D28-DD26-4C4C-BB13-8E42999DCE45}"/>
    <cellStyle name="Währung 52" xfId="1808" xr:uid="{550FC66F-A98F-4499-B6FB-F385D3C44CFA}"/>
    <cellStyle name="Währung 53" xfId="1820" xr:uid="{E6AD3DFF-AE3B-401A-9FFB-F591D9CF56D0}"/>
    <cellStyle name="Währung 54" xfId="1810" xr:uid="{19EE8ADF-B096-4E16-8ACC-CC6CD3B62477}"/>
    <cellStyle name="Währung 55" xfId="1819" xr:uid="{BFAFAF8B-7FB5-4894-BDFF-9B107E23B789}"/>
    <cellStyle name="Währung 56" xfId="1811" xr:uid="{1FE789D0-A166-49B8-90D8-83897175ED98}"/>
    <cellStyle name="Währung 57" xfId="1818" xr:uid="{A5DAF9CF-FA1F-414C-ADCE-181C0DD3C1E5}"/>
    <cellStyle name="Währung 58" xfId="1812" xr:uid="{2CB004BD-6CDD-48B3-A492-8CB268A93CB2}"/>
    <cellStyle name="Währung 59" xfId="1817" xr:uid="{BD486338-69AF-4A01-8F42-9138D2D7276F}"/>
    <cellStyle name="Währung 6" xfId="1744" xr:uid="{69C2BA6C-39C2-405C-815E-5F92E10BAE58}"/>
    <cellStyle name="Währung 60" xfId="1825" xr:uid="{77EB2F07-8DED-495C-9EA8-AF94168A4554}"/>
    <cellStyle name="Währung 61" xfId="1809" xr:uid="{8638B4A0-9BFF-4437-AB6D-428382952CB8}"/>
    <cellStyle name="Währung 62" xfId="1822" xr:uid="{1896B6EE-39C6-428B-B542-714A7ACC9189}"/>
    <cellStyle name="Währung 63" xfId="1823" xr:uid="{74BB0ED0-DA29-48A9-A831-D6F6CF6E69A1}"/>
    <cellStyle name="Währung 64" xfId="1821" xr:uid="{ED9723D9-9A1A-4712-B746-93AE8E3FBD01}"/>
    <cellStyle name="Währung 65" xfId="1824" xr:uid="{0C3872C9-5A2C-4C74-B5E4-9A9B03B55661}"/>
    <cellStyle name="Währung 66" xfId="1827" xr:uid="{544CE223-078E-43D3-8E9F-E77A33456B1D}"/>
    <cellStyle name="Währung 67" xfId="1816" xr:uid="{3021639A-72FA-4E72-BD93-92B83319268C}"/>
    <cellStyle name="Währung 68" xfId="1826" xr:uid="{25685057-D845-4D0E-8F2B-DC4AA77739EA}"/>
    <cellStyle name="Währung 69" xfId="1815" xr:uid="{F5A9886B-ACFD-42EE-AB0B-47FC5661653F}"/>
    <cellStyle name="Währung 7" xfId="1773" xr:uid="{D92F6A11-1282-40C3-9390-99971BD8A222}"/>
    <cellStyle name="Währung 70" xfId="1813" xr:uid="{133B54E1-E669-49B6-97F0-1A7E7107955C}"/>
    <cellStyle name="Währung 71" xfId="1828" xr:uid="{7B2A0FC4-C9AA-48A9-AA6F-3B6CEF2DA71A}"/>
    <cellStyle name="Währung 72" xfId="1814" xr:uid="{53E0B42C-A555-4960-8426-CC67655FA5BB}"/>
    <cellStyle name="Währung 73" xfId="1829" xr:uid="{E72AFA26-EC6E-4F7B-B22A-B2B009D70BED}"/>
    <cellStyle name="Währung 8" xfId="1745" xr:uid="{F1F19A81-9FDC-4F2E-A447-4FC606AE2472}"/>
    <cellStyle name="Währung 9" xfId="1771" xr:uid="{204FE1F7-5208-43A3-B159-8D918DC71EA2}"/>
    <cellStyle name="Warnender Text 2" xfId="505" xr:uid="{F548EAFA-6045-4591-A55E-7CC3D5D22043}"/>
    <cellStyle name="Warnender Text 2 2" xfId="697" xr:uid="{ACE1756C-1335-4DB9-97F8-74D6D6B66EAB}"/>
    <cellStyle name="Warnender Text 3" xfId="1741" xr:uid="{56B42A2B-517F-4B16-8FFF-1A132AB8751B}"/>
    <cellStyle name="Warning Text" xfId="506" xr:uid="{F6CB6526-A04A-4AA8-9E46-CBEAA96C764D}"/>
    <cellStyle name="Warning Text 2" xfId="915" xr:uid="{CD5B2737-2AC9-4A98-98E1-32D15CE0056A}"/>
    <cellStyle name="Wert_dunkelgrau" xfId="762" xr:uid="{28433AA6-70B1-48E7-B0BF-2B0AE6550727}"/>
    <cellStyle name="Wertezelle" xfId="761" xr:uid="{80596018-1EF0-49F6-8083-671867551B93}"/>
    <cellStyle name="Zelle überprüfen 2" xfId="507" xr:uid="{38FDA95C-3517-46F2-851F-ABC54718D237}"/>
    <cellStyle name="Zelle überprüfen 2 2" xfId="698" xr:uid="{DE3FAAE3-6AB8-42C2-8FE0-59D5B6E4690C}"/>
    <cellStyle name="Zelle überprüfen 3" xfId="1742" xr:uid="{24EEB9D0-9D44-4D2F-AFCA-3E549C1EA952}"/>
  </cellStyles>
  <dxfs count="4">
    <dxf>
      <border>
        <bottom style="thin">
          <color auto="1"/>
        </bottom>
      </border>
    </dxf>
    <dxf>
      <font>
        <b val="0"/>
        <i val="0"/>
        <color auto="1"/>
      </font>
      <fill>
        <patternFill>
          <bgColor rgb="FFCFCFCF"/>
        </patternFill>
      </fill>
      <border>
        <vertical style="thin">
          <color theme="0" tint="-0.49977111117893003"/>
        </vertical>
        <horizontal style="thin">
          <color theme="0" tint="-0.49977111117893003"/>
        </horizontal>
      </border>
    </dxf>
    <dxf>
      <font>
        <b val="0"/>
        <i val="0"/>
        <color theme="0"/>
      </font>
      <fill>
        <patternFill patternType="solid">
          <bgColor rgb="FF123F6E"/>
        </patternFill>
      </fill>
      <border>
        <vertical style="thin">
          <color theme="6" tint="-0.24976348155156103"/>
        </vertical>
        <horizontal style="thin">
          <color theme="6" tint="-0.24976348155156103"/>
        </horizontal>
      </border>
    </dxf>
    <dxf>
      <font>
        <color auto="1"/>
      </font>
      <fill>
        <patternFill>
          <bgColor rgb="FFF7F7F7"/>
        </patternFill>
      </fill>
      <border>
        <bottom style="thin">
          <color theme="0" tint="-0.49977111117893003"/>
        </bottom>
        <vertical style="thin">
          <color theme="0" tint="-0.49977111117893003"/>
        </vertical>
        <horizontal style="thin">
          <color theme="0" tint="-0.49977111117893003"/>
        </horizontal>
      </border>
    </dxf>
  </dxfs>
  <tableStyles count="1" defaultTableStyle="TableStyleMedium2" defaultPivotStyle="PivotStyleLight16">
    <tableStyle name="empower charts" pivot="0" table="0" count="4" xr9:uid="{B68AD1BC-3A74-4F22-B11D-B6D2D015222B}">
      <tableStyleElement type="wholeTable" dxfId="3"/>
      <tableStyleElement type="headerRow" dxfId="2"/>
      <tableStyleElement type="firstColumn" dxfId="1"/>
      <tableStyleElement type="lastTotalCell" dxfId="0"/>
    </tableStyle>
  </tableStyles>
  <colors>
    <mruColors>
      <color rgb="FF9C1D86"/>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144780</xdr:colOff>
      <xdr:row>0</xdr:row>
      <xdr:rowOff>266700</xdr:rowOff>
    </xdr:from>
    <xdr:to>
      <xdr:col>1</xdr:col>
      <xdr:colOff>2153952</xdr:colOff>
      <xdr:row>0</xdr:row>
      <xdr:rowOff>781050</xdr:rowOff>
    </xdr:to>
    <xdr:pic>
      <xdr:nvPicPr>
        <xdr:cNvPr id="4" name="Grafik 3">
          <a:extLst>
            <a:ext uri="{FF2B5EF4-FFF2-40B4-BE49-F238E27FC236}">
              <a16:creationId xmlns:a16="http://schemas.microsoft.com/office/drawing/2014/main" id="{A6358843-130D-4AF3-9AF1-8F918A33D371}"/>
            </a:ext>
          </a:extLst>
        </xdr:cNvPr>
        <xdr:cNvPicPr>
          <a:picLocks noChangeAspect="1"/>
        </xdr:cNvPicPr>
      </xdr:nvPicPr>
      <xdr:blipFill>
        <a:blip xmlns:r="http://schemas.openxmlformats.org/officeDocument/2006/relationships" r:embed="rId1"/>
        <a:stretch>
          <a:fillRect/>
        </a:stretch>
      </xdr:blipFill>
      <xdr:spPr>
        <a:xfrm>
          <a:off x="327660" y="266700"/>
          <a:ext cx="2012982" cy="5181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customProperty" Target="../customProperty7.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customProperty" Target="../customProperty8.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customProperty" Target="../customProperty9.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customProperty" Target="../customProperty3.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customProperty" Target="../customProperty4.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customProperty" Target="../customProperty5.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customProperty" Target="../customProperty6.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24"/>
  <sheetViews>
    <sheetView showGridLines="0" zoomScaleNormal="100" zoomScaleSheetLayoutView="100" zoomScalePageLayoutView="70" workbookViewId="0">
      <selection activeCell="B1" sqref="B1"/>
    </sheetView>
  </sheetViews>
  <sheetFormatPr defaultColWidth="9.44140625" defaultRowHeight="14.4"/>
  <cols>
    <col min="1" max="1" width="2.5546875" customWidth="1"/>
    <col min="2" max="2" width="64.5546875" customWidth="1"/>
    <col min="3" max="3" width="7.44140625" customWidth="1"/>
    <col min="4" max="4" width="13" customWidth="1"/>
    <col min="5" max="5" width="3" customWidth="1"/>
    <col min="6" max="6" width="13" customWidth="1"/>
    <col min="7" max="7" width="3" customWidth="1"/>
    <col min="8" max="8" width="13" customWidth="1"/>
    <col min="9" max="9" width="3" customWidth="1"/>
    <col min="10" max="10" width="13" customWidth="1"/>
    <col min="11" max="11" width="3" customWidth="1"/>
    <col min="12" max="12" width="13" customWidth="1"/>
    <col min="13" max="13" width="3" customWidth="1"/>
    <col min="14" max="14" width="13" customWidth="1"/>
    <col min="15" max="15" width="3" customWidth="1"/>
    <col min="16" max="16" width="18.44140625" customWidth="1"/>
    <col min="17" max="17" width="3" customWidth="1"/>
    <col min="18" max="18" width="13" customWidth="1"/>
  </cols>
  <sheetData>
    <row r="1" spans="2:17" ht="67.5" customHeight="1">
      <c r="B1" s="1"/>
      <c r="C1" s="1"/>
      <c r="M1" s="1"/>
      <c r="N1" s="1"/>
      <c r="O1" s="1"/>
      <c r="P1" s="1"/>
      <c r="Q1" s="1"/>
    </row>
    <row r="2" spans="2:17" ht="11.25" customHeight="1">
      <c r="B2" s="1"/>
      <c r="C2" s="1"/>
      <c r="D2" s="53"/>
      <c r="E2" s="52"/>
      <c r="F2" s="52"/>
      <c r="G2" s="52"/>
      <c r="H2" s="52"/>
      <c r="I2" s="52"/>
      <c r="J2" s="52"/>
      <c r="K2" s="52"/>
      <c r="L2" s="1"/>
      <c r="M2" s="1"/>
      <c r="N2" s="1"/>
      <c r="O2" s="1"/>
      <c r="P2" s="1"/>
      <c r="Q2" s="1"/>
    </row>
    <row r="3" spans="2:17" ht="17.399999999999999">
      <c r="B3" s="23"/>
      <c r="C3" s="24"/>
      <c r="D3" s="24"/>
      <c r="E3" s="24"/>
      <c r="F3" s="24"/>
      <c r="G3" s="24"/>
      <c r="H3" s="24"/>
      <c r="I3" s="24"/>
      <c r="J3" s="24"/>
      <c r="K3" s="24"/>
      <c r="L3" s="24"/>
      <c r="M3" s="24"/>
      <c r="N3" s="24"/>
      <c r="O3" s="24"/>
      <c r="P3" s="24"/>
      <c r="Q3" s="24"/>
    </row>
    <row r="4" spans="2:17" ht="6" customHeight="1"/>
    <row r="7" spans="2:17" ht="6" customHeight="1"/>
    <row r="11" spans="2:17" ht="35.4">
      <c r="B11" s="54" t="s">
        <v>0</v>
      </c>
      <c r="C11" s="60"/>
      <c r="D11" s="60"/>
    </row>
    <row r="14" spans="2:17" ht="15.6">
      <c r="B14" s="58" t="s">
        <v>1</v>
      </c>
      <c r="C14" s="58" t="s">
        <v>2</v>
      </c>
      <c r="D14" s="59"/>
    </row>
    <row r="15" spans="2:17" ht="15.6">
      <c r="B15" s="58" t="s">
        <v>3</v>
      </c>
      <c r="C15" s="58" t="s">
        <v>4</v>
      </c>
      <c r="D15" s="59"/>
    </row>
    <row r="16" spans="2:17" ht="15.6">
      <c r="B16" s="58" t="s">
        <v>5</v>
      </c>
      <c r="C16" s="58" t="s">
        <v>6</v>
      </c>
      <c r="D16" s="59"/>
    </row>
    <row r="17" spans="2:4" ht="15.6">
      <c r="B17" s="58" t="s">
        <v>7</v>
      </c>
      <c r="C17" s="58" t="s">
        <v>8</v>
      </c>
      <c r="D17" s="59"/>
    </row>
    <row r="18" spans="2:4" ht="15.6">
      <c r="B18" s="58" t="s">
        <v>9</v>
      </c>
      <c r="C18" s="58" t="s">
        <v>10</v>
      </c>
      <c r="D18" s="59"/>
    </row>
    <row r="19" spans="2:4" ht="15.6">
      <c r="B19" s="58" t="s">
        <v>11</v>
      </c>
      <c r="C19" s="58" t="s">
        <v>12</v>
      </c>
      <c r="D19" s="59"/>
    </row>
    <row r="20" spans="2:4" ht="15.6">
      <c r="B20" s="58" t="s">
        <v>13</v>
      </c>
      <c r="C20" s="58" t="s">
        <v>14</v>
      </c>
    </row>
    <row r="21" spans="2:4" ht="15.6">
      <c r="B21" s="58" t="s">
        <v>15</v>
      </c>
      <c r="C21" s="58" t="s">
        <v>16</v>
      </c>
    </row>
    <row r="24" spans="2:4" ht="15.6">
      <c r="B24" s="58" t="s">
        <v>17</v>
      </c>
    </row>
  </sheetData>
  <pageMargins left="0.25" right="0.25" top="0.75" bottom="0.75" header="0.3" footer="0.3"/>
  <pageSetup paperSize="9" scale="75" orientation="landscape" r:id="rId1"/>
  <headerFooter scaleWithDoc="0">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AL65"/>
  <sheetViews>
    <sheetView showGridLines="0" view="pageBreakPreview" zoomScaleNormal="70" zoomScaleSheetLayoutView="100" zoomScalePageLayoutView="85" workbookViewId="0">
      <pane xSplit="5" topLeftCell="P1" activePane="topRight" state="frozen"/>
      <selection pane="topRight"/>
    </sheetView>
  </sheetViews>
  <sheetFormatPr defaultColWidth="9.44140625" defaultRowHeight="13.8" outlineLevelCol="1"/>
  <cols>
    <col min="1" max="1" width="2.5546875" style="1" customWidth="1"/>
    <col min="2" max="2" width="69.33203125" style="1" customWidth="1"/>
    <col min="3"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38" width="13" style="1" customWidth="1"/>
    <col min="39" max="16384" width="9.44140625" style="1"/>
  </cols>
  <sheetData>
    <row r="2" spans="2:38" ht="17.399999999999999">
      <c r="B2" s="23" t="s">
        <v>11</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row>
    <row r="3" spans="2:38" ht="6.75" customHeight="1">
      <c r="Y3"/>
      <c r="Z3"/>
      <c r="AA3"/>
      <c r="AB3"/>
      <c r="AC3"/>
      <c r="AD3"/>
      <c r="AE3"/>
      <c r="AF3"/>
      <c r="AG3"/>
      <c r="AH3"/>
      <c r="AI3"/>
      <c r="AJ3"/>
      <c r="AK3"/>
      <c r="AL3"/>
    </row>
    <row r="4" spans="2:38" ht="8.85" customHeight="1">
      <c r="C4" s="2"/>
      <c r="D4" s="2"/>
      <c r="E4" s="112"/>
      <c r="F4" s="112"/>
      <c r="G4" s="112"/>
      <c r="H4" s="112"/>
      <c r="I4" s="112"/>
      <c r="J4" s="112"/>
      <c r="K4" s="112"/>
      <c r="L4" s="112"/>
      <c r="M4" s="112"/>
      <c r="N4" s="112"/>
      <c r="O4" s="112"/>
      <c r="P4" s="112"/>
      <c r="Q4" s="112"/>
      <c r="R4" s="112"/>
      <c r="S4" s="112"/>
      <c r="T4" s="112"/>
      <c r="U4" s="112"/>
      <c r="V4" s="112"/>
      <c r="W4" s="112"/>
      <c r="X4" s="112"/>
      <c r="Y4"/>
      <c r="Z4"/>
      <c r="AA4"/>
      <c r="AB4"/>
      <c r="AC4"/>
      <c r="AD4"/>
      <c r="AE4"/>
      <c r="AF4"/>
      <c r="AG4"/>
      <c r="AH4"/>
      <c r="AI4"/>
      <c r="AJ4"/>
      <c r="AK4"/>
      <c r="AL4"/>
    </row>
    <row r="5" spans="2:38" ht="33.6" customHeight="1">
      <c r="B5" s="5" t="s">
        <v>19</v>
      </c>
      <c r="C5" s="164" t="s">
        <v>20</v>
      </c>
      <c r="D5" s="165" t="s">
        <v>21</v>
      </c>
      <c r="E5" s="166" t="s">
        <v>157</v>
      </c>
      <c r="F5" s="166" t="s">
        <v>23</v>
      </c>
      <c r="G5" s="113" t="s">
        <v>165</v>
      </c>
      <c r="H5" s="113" t="s">
        <v>166</v>
      </c>
      <c r="I5" s="113" t="s">
        <v>167</v>
      </c>
      <c r="J5" s="31" t="s">
        <v>168</v>
      </c>
      <c r="K5" s="32" t="s">
        <v>24</v>
      </c>
      <c r="L5" s="31" t="s">
        <v>25</v>
      </c>
      <c r="M5" s="31" t="s">
        <v>26</v>
      </c>
      <c r="N5" s="31" t="s">
        <v>27</v>
      </c>
      <c r="O5" s="31" t="s">
        <v>28</v>
      </c>
      <c r="P5" s="32" t="s">
        <v>29</v>
      </c>
      <c r="Q5" s="31" t="s">
        <v>30</v>
      </c>
      <c r="R5" s="31" t="s">
        <v>31</v>
      </c>
      <c r="S5" s="31" t="s">
        <v>32</v>
      </c>
      <c r="T5" s="31" t="s">
        <v>33</v>
      </c>
      <c r="U5" s="32" t="s">
        <v>34</v>
      </c>
      <c r="V5" s="32" t="s">
        <v>35</v>
      </c>
      <c r="W5" s="32" t="s">
        <v>36</v>
      </c>
      <c r="X5" s="32" t="s">
        <v>37</v>
      </c>
      <c r="Y5" s="32" t="s">
        <v>38</v>
      </c>
      <c r="Z5" s="32" t="s">
        <v>39</v>
      </c>
      <c r="AA5" s="32" t="s">
        <v>40</v>
      </c>
      <c r="AB5" s="32" t="s">
        <v>41</v>
      </c>
      <c r="AC5" s="32" t="s">
        <v>42</v>
      </c>
      <c r="AD5" s="32" t="s">
        <v>43</v>
      </c>
      <c r="AE5" s="32" t="s">
        <v>44</v>
      </c>
      <c r="AF5" s="32" t="s">
        <v>176</v>
      </c>
      <c r="AG5" s="32" t="s">
        <v>46</v>
      </c>
      <c r="AH5" s="32" t="s">
        <v>47</v>
      </c>
      <c r="AI5" s="32" t="s">
        <v>148</v>
      </c>
      <c r="AJ5" s="32" t="s">
        <v>49</v>
      </c>
      <c r="AK5" s="32" t="s">
        <v>50</v>
      </c>
      <c r="AL5" s="32" t="s">
        <v>51</v>
      </c>
    </row>
    <row r="6" spans="2:38" ht="6.75" customHeight="1">
      <c r="B6" s="5"/>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row>
    <row r="7" spans="2:38">
      <c r="B7" s="26" t="s">
        <v>248</v>
      </c>
      <c r="C7" s="36">
        <v>1664</v>
      </c>
      <c r="D7" s="36">
        <v>1298</v>
      </c>
      <c r="E7" s="36">
        <v>1225</v>
      </c>
      <c r="F7" s="36">
        <v>1049</v>
      </c>
      <c r="G7" s="36">
        <v>296</v>
      </c>
      <c r="H7" s="36">
        <v>319</v>
      </c>
      <c r="I7" s="36">
        <v>219</v>
      </c>
      <c r="J7" s="36">
        <v>252</v>
      </c>
      <c r="K7" s="27">
        <v>1086</v>
      </c>
      <c r="L7" s="27">
        <v>247</v>
      </c>
      <c r="M7" s="27">
        <v>188</v>
      </c>
      <c r="N7" s="27">
        <v>245</v>
      </c>
      <c r="O7" s="27">
        <v>139</v>
      </c>
      <c r="P7" s="27">
        <v>819</v>
      </c>
      <c r="Q7" s="36">
        <v>308</v>
      </c>
      <c r="R7" s="36">
        <v>380</v>
      </c>
      <c r="S7" s="36">
        <v>373</v>
      </c>
      <c r="T7" s="27">
        <v>113</v>
      </c>
      <c r="U7" s="27">
        <v>1173</v>
      </c>
      <c r="V7" s="36">
        <v>456</v>
      </c>
      <c r="W7" s="36">
        <v>421</v>
      </c>
      <c r="X7" s="36">
        <v>326</v>
      </c>
      <c r="Y7" s="36">
        <v>-260</v>
      </c>
      <c r="Z7" s="36">
        <v>942</v>
      </c>
      <c r="AA7" s="36">
        <v>83</v>
      </c>
      <c r="AB7" s="36">
        <v>-255</v>
      </c>
      <c r="AC7" s="36">
        <v>-101</v>
      </c>
      <c r="AD7" s="36">
        <v>30</v>
      </c>
      <c r="AE7" s="36">
        <v>-243</v>
      </c>
      <c r="AF7" s="36">
        <v>252</v>
      </c>
      <c r="AG7" s="36">
        <v>93</v>
      </c>
      <c r="AH7" s="36">
        <v>321</v>
      </c>
      <c r="AI7" s="36">
        <v>-90</v>
      </c>
      <c r="AJ7" s="36">
        <v>577</v>
      </c>
      <c r="AK7" s="36">
        <v>299</v>
      </c>
      <c r="AL7" s="36">
        <v>236</v>
      </c>
    </row>
    <row r="8" spans="2:38">
      <c r="B8" s="1" t="s">
        <v>249</v>
      </c>
      <c r="C8" s="36">
        <v>764</v>
      </c>
      <c r="D8" s="36">
        <v>747</v>
      </c>
      <c r="E8" s="36">
        <v>923</v>
      </c>
      <c r="F8" s="36">
        <v>787</v>
      </c>
      <c r="G8" s="36">
        <v>221</v>
      </c>
      <c r="H8" s="36">
        <v>227</v>
      </c>
      <c r="I8" s="36">
        <v>286</v>
      </c>
      <c r="J8" s="36">
        <v>250</v>
      </c>
      <c r="K8" s="27">
        <v>984</v>
      </c>
      <c r="L8" s="27">
        <v>240</v>
      </c>
      <c r="M8" s="27">
        <v>256</v>
      </c>
      <c r="N8" s="27">
        <v>254</v>
      </c>
      <c r="O8" s="27">
        <v>268</v>
      </c>
      <c r="P8" s="27">
        <v>1018</v>
      </c>
      <c r="Q8" s="36">
        <v>251</v>
      </c>
      <c r="R8" s="36">
        <v>250</v>
      </c>
      <c r="S8" s="36">
        <v>260</v>
      </c>
      <c r="T8" s="27">
        <v>312</v>
      </c>
      <c r="U8" s="27">
        <v>1073</v>
      </c>
      <c r="V8" s="36">
        <v>264</v>
      </c>
      <c r="W8" s="36">
        <v>274</v>
      </c>
      <c r="X8" s="36">
        <v>275</v>
      </c>
      <c r="Y8" s="36">
        <v>755</v>
      </c>
      <c r="Z8" s="36">
        <v>1568</v>
      </c>
      <c r="AA8" s="36">
        <v>311</v>
      </c>
      <c r="AB8" s="36">
        <v>675</v>
      </c>
      <c r="AC8" s="36">
        <v>574</v>
      </c>
      <c r="AD8" s="36">
        <v>281</v>
      </c>
      <c r="AE8" s="36">
        <v>1841</v>
      </c>
      <c r="AF8" s="36">
        <v>265</v>
      </c>
      <c r="AG8" s="36">
        <v>250</v>
      </c>
      <c r="AH8" s="36">
        <v>234</v>
      </c>
      <c r="AI8" s="36">
        <v>368</v>
      </c>
      <c r="AJ8" s="36">
        <v>1117</v>
      </c>
      <c r="AK8" s="36">
        <v>240</v>
      </c>
      <c r="AL8" s="36">
        <v>260</v>
      </c>
    </row>
    <row r="9" spans="2:38">
      <c r="B9" s="26" t="s">
        <v>183</v>
      </c>
      <c r="C9" s="19">
        <v>15</v>
      </c>
      <c r="D9" s="19">
        <v>39</v>
      </c>
      <c r="E9" s="19">
        <v>-10</v>
      </c>
      <c r="F9" s="19">
        <v>-10</v>
      </c>
      <c r="G9" s="19">
        <v>10</v>
      </c>
      <c r="H9" s="19">
        <v>-5</v>
      </c>
      <c r="I9" s="19">
        <v>-2</v>
      </c>
      <c r="J9" s="19">
        <v>-8</v>
      </c>
      <c r="K9" s="15">
        <v>-5</v>
      </c>
      <c r="L9" s="15">
        <v>-5</v>
      </c>
      <c r="M9" s="15">
        <v>-2</v>
      </c>
      <c r="N9" s="15">
        <v>-6</v>
      </c>
      <c r="O9" s="15">
        <v>-2</v>
      </c>
      <c r="P9" s="15">
        <v>-15</v>
      </c>
      <c r="Q9" s="19">
        <v>-2</v>
      </c>
      <c r="R9" s="19">
        <v>-2</v>
      </c>
      <c r="S9" s="19">
        <v>-2</v>
      </c>
      <c r="T9" s="15">
        <v>-2</v>
      </c>
      <c r="U9" s="15">
        <v>-8</v>
      </c>
      <c r="V9" s="19">
        <v>-2</v>
      </c>
      <c r="W9" s="19">
        <v>-4</v>
      </c>
      <c r="X9" s="19">
        <v>-2</v>
      </c>
      <c r="Y9" s="19">
        <v>-4</v>
      </c>
      <c r="Z9" s="19">
        <v>-12</v>
      </c>
      <c r="AA9" s="19">
        <v>-2</v>
      </c>
      <c r="AB9" s="19">
        <v>-4</v>
      </c>
      <c r="AC9" s="19">
        <v>-1</v>
      </c>
      <c r="AD9" s="19">
        <v>-3</v>
      </c>
      <c r="AE9" s="19">
        <v>-10</v>
      </c>
      <c r="AF9" s="19">
        <v>-2</v>
      </c>
      <c r="AG9" s="19">
        <v>-6</v>
      </c>
      <c r="AH9" s="19">
        <v>-3</v>
      </c>
      <c r="AI9" s="19">
        <v>-10</v>
      </c>
      <c r="AJ9" s="19">
        <v>-21</v>
      </c>
      <c r="AK9" s="19">
        <v>-2</v>
      </c>
      <c r="AL9" s="19">
        <v>-3</v>
      </c>
    </row>
    <row r="10" spans="2:38">
      <c r="B10" s="26" t="s">
        <v>250</v>
      </c>
      <c r="C10" s="36">
        <v>-144</v>
      </c>
      <c r="D10" s="36">
        <v>3</v>
      </c>
      <c r="E10" s="36">
        <v>-73</v>
      </c>
      <c r="F10" s="36">
        <v>3</v>
      </c>
      <c r="G10" s="36">
        <v>-5</v>
      </c>
      <c r="H10" s="36">
        <v>0</v>
      </c>
      <c r="I10" s="36">
        <v>4</v>
      </c>
      <c r="J10" s="36">
        <v>-12</v>
      </c>
      <c r="K10" s="27">
        <v>-13</v>
      </c>
      <c r="L10" s="27">
        <v>15</v>
      </c>
      <c r="M10" s="27">
        <v>-5</v>
      </c>
      <c r="N10" s="27">
        <v>-13</v>
      </c>
      <c r="O10" s="27">
        <v>-7</v>
      </c>
      <c r="P10" s="27">
        <v>-10</v>
      </c>
      <c r="Q10" s="36">
        <v>-1</v>
      </c>
      <c r="R10" s="36">
        <v>22</v>
      </c>
      <c r="S10" s="173">
        <v>0</v>
      </c>
      <c r="T10" s="27">
        <v>22</v>
      </c>
      <c r="U10" s="27">
        <v>43</v>
      </c>
      <c r="V10" s="36">
        <v>1</v>
      </c>
      <c r="W10" s="36">
        <v>2</v>
      </c>
      <c r="X10" s="36">
        <v>0</v>
      </c>
      <c r="Y10" s="36">
        <v>-53</v>
      </c>
      <c r="Z10" s="36">
        <v>-50</v>
      </c>
      <c r="AA10" s="36">
        <v>-1</v>
      </c>
      <c r="AB10" s="36">
        <v>13</v>
      </c>
      <c r="AC10" s="36">
        <v>0</v>
      </c>
      <c r="AD10" s="36">
        <v>-13</v>
      </c>
      <c r="AE10" s="36">
        <v>-1</v>
      </c>
      <c r="AF10" s="36">
        <v>-3</v>
      </c>
      <c r="AG10" s="36">
        <v>-1</v>
      </c>
      <c r="AH10" s="36">
        <v>21</v>
      </c>
      <c r="AI10" s="36">
        <v>5</v>
      </c>
      <c r="AJ10" s="36">
        <v>22</v>
      </c>
      <c r="AK10" s="36">
        <v>15</v>
      </c>
      <c r="AL10" s="36">
        <v>4</v>
      </c>
    </row>
    <row r="11" spans="2:38">
      <c r="B11" s="26" t="s">
        <v>251</v>
      </c>
      <c r="C11" s="36">
        <v>52</v>
      </c>
      <c r="D11" s="36">
        <v>107</v>
      </c>
      <c r="E11" s="36">
        <v>-97</v>
      </c>
      <c r="F11" s="36">
        <v>-242</v>
      </c>
      <c r="G11" s="36">
        <v>-65</v>
      </c>
      <c r="H11" s="36">
        <v>-15</v>
      </c>
      <c r="I11" s="36">
        <v>23</v>
      </c>
      <c r="J11" s="36">
        <v>186</v>
      </c>
      <c r="K11" s="27">
        <v>129</v>
      </c>
      <c r="L11" s="27">
        <v>-90</v>
      </c>
      <c r="M11" s="27">
        <v>-123</v>
      </c>
      <c r="N11" s="27">
        <v>78</v>
      </c>
      <c r="O11" s="27">
        <v>205</v>
      </c>
      <c r="P11" s="27">
        <v>70</v>
      </c>
      <c r="Q11" s="36">
        <v>-158</v>
      </c>
      <c r="R11" s="36">
        <v>-161</v>
      </c>
      <c r="S11" s="36">
        <v>-181</v>
      </c>
      <c r="T11" s="27">
        <v>-175</v>
      </c>
      <c r="U11" s="27">
        <v>-675</v>
      </c>
      <c r="V11" s="36">
        <v>-278</v>
      </c>
      <c r="W11" s="36">
        <v>-336</v>
      </c>
      <c r="X11" s="36">
        <v>-123</v>
      </c>
      <c r="Y11" s="36">
        <v>467</v>
      </c>
      <c r="Z11" s="36">
        <v>-270</v>
      </c>
      <c r="AA11" s="36">
        <v>-300</v>
      </c>
      <c r="AB11" s="36">
        <v>52</v>
      </c>
      <c r="AC11" s="36">
        <v>227</v>
      </c>
      <c r="AD11" s="36">
        <v>331</v>
      </c>
      <c r="AE11" s="36">
        <v>310</v>
      </c>
      <c r="AF11" s="36">
        <v>-218</v>
      </c>
      <c r="AG11" s="36">
        <v>-34</v>
      </c>
      <c r="AH11" s="36">
        <v>-99</v>
      </c>
      <c r="AI11" s="36">
        <v>54</v>
      </c>
      <c r="AJ11" s="36">
        <v>-297</v>
      </c>
      <c r="AK11" s="36">
        <v>-140</v>
      </c>
      <c r="AL11" s="36">
        <v>7</v>
      </c>
    </row>
    <row r="12" spans="2:38">
      <c r="B12" s="1" t="s">
        <v>252</v>
      </c>
      <c r="C12" s="19">
        <v>-44</v>
      </c>
      <c r="D12" s="19">
        <v>173</v>
      </c>
      <c r="E12" s="19">
        <v>-56</v>
      </c>
      <c r="F12" s="19">
        <v>75</v>
      </c>
      <c r="G12" s="19">
        <v>-166</v>
      </c>
      <c r="H12" s="19">
        <v>40</v>
      </c>
      <c r="I12" s="19">
        <v>103</v>
      </c>
      <c r="J12" s="19">
        <v>64</v>
      </c>
      <c r="K12" s="15">
        <v>41</v>
      </c>
      <c r="L12" s="15">
        <v>-94</v>
      </c>
      <c r="M12" s="15">
        <v>198</v>
      </c>
      <c r="N12" s="15">
        <v>-46</v>
      </c>
      <c r="O12" s="15">
        <v>-4</v>
      </c>
      <c r="P12" s="15">
        <v>54</v>
      </c>
      <c r="Q12" s="19">
        <v>-229</v>
      </c>
      <c r="R12" s="19">
        <v>-91</v>
      </c>
      <c r="S12" s="19">
        <v>-62</v>
      </c>
      <c r="T12" s="15">
        <v>-67</v>
      </c>
      <c r="U12" s="15">
        <v>-449</v>
      </c>
      <c r="V12" s="19">
        <v>-362</v>
      </c>
      <c r="W12" s="19">
        <v>-100</v>
      </c>
      <c r="X12" s="19">
        <v>192</v>
      </c>
      <c r="Y12" s="19">
        <v>312</v>
      </c>
      <c r="Z12" s="19">
        <v>42</v>
      </c>
      <c r="AA12" s="19">
        <v>-178</v>
      </c>
      <c r="AB12" s="19">
        <v>50</v>
      </c>
      <c r="AC12" s="19">
        <v>61</v>
      </c>
      <c r="AD12" s="19">
        <v>172</v>
      </c>
      <c r="AE12" s="19">
        <v>105</v>
      </c>
      <c r="AF12" s="19">
        <v>-180</v>
      </c>
      <c r="AG12" s="19">
        <v>-35</v>
      </c>
      <c r="AH12" s="19">
        <v>118</v>
      </c>
      <c r="AI12" s="19">
        <v>118</v>
      </c>
      <c r="AJ12" s="19">
        <v>21</v>
      </c>
      <c r="AK12" s="19">
        <v>-143</v>
      </c>
      <c r="AL12" s="19">
        <v>-16</v>
      </c>
    </row>
    <row r="13" spans="2:38">
      <c r="B13" s="26" t="s">
        <v>253</v>
      </c>
      <c r="C13" s="36">
        <v>-18</v>
      </c>
      <c r="D13" s="36">
        <v>101</v>
      </c>
      <c r="E13" s="36">
        <v>192</v>
      </c>
      <c r="F13" s="36">
        <v>15</v>
      </c>
      <c r="G13" s="36">
        <v>27</v>
      </c>
      <c r="H13" s="36">
        <v>6</v>
      </c>
      <c r="I13" s="36">
        <v>-123</v>
      </c>
      <c r="J13" s="36">
        <v>28</v>
      </c>
      <c r="K13" s="27">
        <v>-62</v>
      </c>
      <c r="L13" s="27">
        <v>-18</v>
      </c>
      <c r="M13" s="27">
        <v>-98</v>
      </c>
      <c r="N13" s="27">
        <v>-70</v>
      </c>
      <c r="O13" s="27">
        <v>156</v>
      </c>
      <c r="P13" s="27">
        <v>-30</v>
      </c>
      <c r="Q13" s="36">
        <v>210</v>
      </c>
      <c r="R13" s="36">
        <v>30</v>
      </c>
      <c r="S13" s="36">
        <v>84</v>
      </c>
      <c r="T13" s="27">
        <v>356</v>
      </c>
      <c r="U13" s="27">
        <v>680</v>
      </c>
      <c r="V13" s="36">
        <v>150</v>
      </c>
      <c r="W13" s="36">
        <v>15</v>
      </c>
      <c r="X13" s="36">
        <v>-184</v>
      </c>
      <c r="Y13" s="36">
        <v>-238</v>
      </c>
      <c r="Z13" s="36">
        <v>-257</v>
      </c>
      <c r="AA13" s="36">
        <v>223</v>
      </c>
      <c r="AB13" s="36">
        <v>-127</v>
      </c>
      <c r="AC13" s="36">
        <v>-177</v>
      </c>
      <c r="AD13" s="36">
        <v>-76</v>
      </c>
      <c r="AE13" s="36">
        <v>-157</v>
      </c>
      <c r="AF13" s="36">
        <v>261</v>
      </c>
      <c r="AG13" s="36">
        <v>-11</v>
      </c>
      <c r="AH13" s="36">
        <v>-180</v>
      </c>
      <c r="AI13" s="36">
        <v>4</v>
      </c>
      <c r="AJ13" s="36">
        <v>74</v>
      </c>
      <c r="AK13" s="36">
        <v>185</v>
      </c>
      <c r="AL13" s="36">
        <v>-228</v>
      </c>
    </row>
    <row r="14" spans="2:38">
      <c r="B14" s="1" t="s">
        <v>254</v>
      </c>
      <c r="C14" s="19">
        <v>-162</v>
      </c>
      <c r="D14" s="19">
        <v>-173</v>
      </c>
      <c r="E14" s="19">
        <v>-202</v>
      </c>
      <c r="F14" s="19">
        <v>-229</v>
      </c>
      <c r="G14" s="19">
        <v>-23</v>
      </c>
      <c r="H14" s="19">
        <v>-12</v>
      </c>
      <c r="I14" s="19">
        <v>-34</v>
      </c>
      <c r="J14" s="19">
        <v>9</v>
      </c>
      <c r="K14" s="15">
        <v>-60</v>
      </c>
      <c r="L14" s="15">
        <v>18</v>
      </c>
      <c r="M14" s="15">
        <v>3</v>
      </c>
      <c r="N14" s="15">
        <v>1</v>
      </c>
      <c r="O14" s="15">
        <v>-36</v>
      </c>
      <c r="P14" s="15">
        <v>-14</v>
      </c>
      <c r="Q14" s="19">
        <v>25</v>
      </c>
      <c r="R14" s="19">
        <v>17</v>
      </c>
      <c r="S14" s="19">
        <v>10</v>
      </c>
      <c r="T14" s="15">
        <v>31</v>
      </c>
      <c r="U14" s="15">
        <v>83</v>
      </c>
      <c r="V14" s="19">
        <v>21</v>
      </c>
      <c r="W14" s="19">
        <v>9</v>
      </c>
      <c r="X14" s="19">
        <v>-5</v>
      </c>
      <c r="Y14" s="19">
        <v>-44</v>
      </c>
      <c r="Z14" s="19">
        <v>-19</v>
      </c>
      <c r="AA14" s="19">
        <v>-5</v>
      </c>
      <c r="AB14" s="19">
        <v>-15</v>
      </c>
      <c r="AC14" s="19">
        <v>-31</v>
      </c>
      <c r="AD14" s="36">
        <v>-4</v>
      </c>
      <c r="AE14" s="19">
        <v>-55</v>
      </c>
      <c r="AF14" s="19">
        <v>-31</v>
      </c>
      <c r="AG14" s="19">
        <v>-13</v>
      </c>
      <c r="AH14" s="19">
        <v>0</v>
      </c>
      <c r="AI14" s="19">
        <v>-4</v>
      </c>
      <c r="AJ14" s="19">
        <v>-48</v>
      </c>
      <c r="AK14" s="19">
        <v>-4</v>
      </c>
      <c r="AL14" s="19">
        <v>-13</v>
      </c>
    </row>
    <row r="15" spans="2:38">
      <c r="B15" s="42" t="s">
        <v>255</v>
      </c>
      <c r="C15" s="36">
        <v>111</v>
      </c>
      <c r="D15" s="36">
        <v>-124</v>
      </c>
      <c r="E15" s="36">
        <v>-6</v>
      </c>
      <c r="F15" s="36">
        <v>158</v>
      </c>
      <c r="G15" s="36">
        <v>24</v>
      </c>
      <c r="H15" s="36">
        <v>-367</v>
      </c>
      <c r="I15" s="36">
        <v>46</v>
      </c>
      <c r="J15" s="36">
        <v>3</v>
      </c>
      <c r="K15" s="27">
        <v>-294</v>
      </c>
      <c r="L15" s="27">
        <v>23</v>
      </c>
      <c r="M15" s="27">
        <v>-224</v>
      </c>
      <c r="N15" s="27">
        <v>41</v>
      </c>
      <c r="O15" s="27">
        <v>27</v>
      </c>
      <c r="P15" s="27">
        <v>-133</v>
      </c>
      <c r="Q15" s="36">
        <v>47</v>
      </c>
      <c r="R15" s="36">
        <v>-103</v>
      </c>
      <c r="S15" s="36">
        <v>163</v>
      </c>
      <c r="T15" s="27">
        <v>100</v>
      </c>
      <c r="U15" s="27">
        <v>207</v>
      </c>
      <c r="V15" s="36">
        <v>66</v>
      </c>
      <c r="W15" s="36">
        <v>-289</v>
      </c>
      <c r="X15" s="36">
        <v>85</v>
      </c>
      <c r="Y15" s="36">
        <v>-11</v>
      </c>
      <c r="Z15" s="36">
        <v>-149</v>
      </c>
      <c r="AA15" s="36">
        <v>92</v>
      </c>
      <c r="AB15" s="36">
        <v>-263</v>
      </c>
      <c r="AC15" s="36">
        <v>31</v>
      </c>
      <c r="AD15" s="36">
        <v>-1</v>
      </c>
      <c r="AE15" s="36">
        <v>-141</v>
      </c>
      <c r="AF15" s="36">
        <v>76</v>
      </c>
      <c r="AG15" s="36">
        <v>192</v>
      </c>
      <c r="AH15" s="36">
        <v>126</v>
      </c>
      <c r="AI15" s="36">
        <v>141</v>
      </c>
      <c r="AJ15" s="36">
        <v>535</v>
      </c>
      <c r="AK15" s="36">
        <v>37</v>
      </c>
      <c r="AL15" s="36">
        <v>-341</v>
      </c>
    </row>
    <row r="16" spans="2:38">
      <c r="B16" s="1" t="s">
        <v>256</v>
      </c>
      <c r="C16" s="19">
        <v>92</v>
      </c>
      <c r="D16" s="19">
        <v>124</v>
      </c>
      <c r="E16" s="19">
        <v>22</v>
      </c>
      <c r="F16" s="19">
        <v>26</v>
      </c>
      <c r="G16" s="19">
        <v>80</v>
      </c>
      <c r="H16" s="19">
        <v>-2</v>
      </c>
      <c r="I16" s="19">
        <v>6</v>
      </c>
      <c r="J16" s="19">
        <v>-100</v>
      </c>
      <c r="K16" s="15">
        <v>-15</v>
      </c>
      <c r="L16" s="15">
        <v>54</v>
      </c>
      <c r="M16" s="15">
        <v>-10</v>
      </c>
      <c r="N16" s="15">
        <v>39</v>
      </c>
      <c r="O16" s="15">
        <v>-50</v>
      </c>
      <c r="P16" s="15">
        <v>33</v>
      </c>
      <c r="Q16" s="19">
        <v>67</v>
      </c>
      <c r="R16" s="19">
        <v>-18</v>
      </c>
      <c r="S16" s="19">
        <v>40</v>
      </c>
      <c r="T16" s="15">
        <v>-113</v>
      </c>
      <c r="U16" s="15">
        <v>-23</v>
      </c>
      <c r="V16" s="19">
        <v>34</v>
      </c>
      <c r="W16" s="19">
        <v>7</v>
      </c>
      <c r="X16" s="19">
        <v>12</v>
      </c>
      <c r="Y16" s="19">
        <v>-44</v>
      </c>
      <c r="Z16" s="19">
        <v>10</v>
      </c>
      <c r="AA16" s="19">
        <v>53</v>
      </c>
      <c r="AB16" s="19">
        <v>-46</v>
      </c>
      <c r="AC16" s="19">
        <v>108</v>
      </c>
      <c r="AD16" s="19">
        <v>38</v>
      </c>
      <c r="AE16" s="19">
        <v>152</v>
      </c>
      <c r="AF16" s="19">
        <v>-28</v>
      </c>
      <c r="AG16" s="19">
        <v>-23</v>
      </c>
      <c r="AH16" s="19">
        <v>16</v>
      </c>
      <c r="AI16" s="19">
        <v>-45</v>
      </c>
      <c r="AJ16" s="19">
        <v>-81</v>
      </c>
      <c r="AK16" s="19">
        <v>-100</v>
      </c>
      <c r="AL16" s="19">
        <v>78</v>
      </c>
    </row>
    <row r="17" spans="2:38">
      <c r="B17" s="26" t="s">
        <v>257</v>
      </c>
      <c r="C17" s="36">
        <v>19</v>
      </c>
      <c r="D17" s="36">
        <v>11</v>
      </c>
      <c r="E17" s="36">
        <v>11</v>
      </c>
      <c r="F17" s="36">
        <v>12</v>
      </c>
      <c r="G17" s="36">
        <v>2</v>
      </c>
      <c r="H17" s="36">
        <v>5</v>
      </c>
      <c r="I17" s="36">
        <v>3</v>
      </c>
      <c r="J17" s="36">
        <v>5</v>
      </c>
      <c r="K17" s="27">
        <v>15</v>
      </c>
      <c r="L17" s="27">
        <v>13</v>
      </c>
      <c r="M17" s="27">
        <v>10</v>
      </c>
      <c r="N17" s="27">
        <v>0</v>
      </c>
      <c r="O17" s="27">
        <v>4</v>
      </c>
      <c r="P17" s="27">
        <v>27</v>
      </c>
      <c r="Q17" s="36">
        <v>11</v>
      </c>
      <c r="R17" s="36">
        <v>6</v>
      </c>
      <c r="S17" s="36">
        <v>1</v>
      </c>
      <c r="T17" s="27">
        <v>1</v>
      </c>
      <c r="U17" s="27">
        <v>19</v>
      </c>
      <c r="V17" s="36">
        <v>11</v>
      </c>
      <c r="W17" s="36">
        <v>4</v>
      </c>
      <c r="X17" s="36">
        <v>0</v>
      </c>
      <c r="Y17" s="36">
        <v>4</v>
      </c>
      <c r="Z17" s="36">
        <v>19</v>
      </c>
      <c r="AA17" s="36">
        <v>11</v>
      </c>
      <c r="AB17" s="36">
        <v>5</v>
      </c>
      <c r="AC17" s="36">
        <v>0</v>
      </c>
      <c r="AD17" s="19">
        <v>9</v>
      </c>
      <c r="AE17" s="36">
        <v>25</v>
      </c>
      <c r="AF17" s="36" t="s">
        <v>113</v>
      </c>
      <c r="AG17" s="36">
        <v>20</v>
      </c>
      <c r="AH17" s="36">
        <v>1</v>
      </c>
      <c r="AI17" s="36">
        <v>6</v>
      </c>
      <c r="AJ17" s="36">
        <v>27</v>
      </c>
      <c r="AK17" s="36">
        <v>0</v>
      </c>
      <c r="AL17" s="36">
        <v>19</v>
      </c>
    </row>
    <row r="18" spans="2:38">
      <c r="B18" s="26" t="s">
        <v>258</v>
      </c>
      <c r="C18" s="36"/>
      <c r="D18" s="36"/>
      <c r="E18" s="36" t="s">
        <v>113</v>
      </c>
      <c r="F18" s="36" t="s">
        <v>113</v>
      </c>
      <c r="G18" s="36" t="s">
        <v>113</v>
      </c>
      <c r="H18" s="36" t="s">
        <v>113</v>
      </c>
      <c r="I18" s="36">
        <v>-128</v>
      </c>
      <c r="J18" s="36">
        <v>-117</v>
      </c>
      <c r="K18" s="27">
        <v>-245</v>
      </c>
      <c r="L18" s="36" t="s">
        <v>113</v>
      </c>
      <c r="M18" s="36" t="s">
        <v>113</v>
      </c>
      <c r="N18" s="36" t="s">
        <v>113</v>
      </c>
      <c r="O18" s="173" t="s">
        <v>113</v>
      </c>
      <c r="P18" s="27" t="s">
        <v>113</v>
      </c>
      <c r="Q18" s="36" t="s">
        <v>113</v>
      </c>
      <c r="R18" s="173" t="s">
        <v>113</v>
      </c>
      <c r="S18" s="173" t="s">
        <v>113</v>
      </c>
      <c r="T18" s="36" t="s">
        <v>113</v>
      </c>
      <c r="U18" s="36" t="s">
        <v>113</v>
      </c>
      <c r="V18" s="36" t="s">
        <v>113</v>
      </c>
      <c r="W18" s="36" t="s">
        <v>113</v>
      </c>
      <c r="X18" s="36" t="s">
        <v>113</v>
      </c>
      <c r="Y18" s="36" t="s">
        <v>113</v>
      </c>
      <c r="Z18" s="36" t="s">
        <v>113</v>
      </c>
      <c r="AA18" s="36" t="s">
        <v>113</v>
      </c>
      <c r="AB18" s="36" t="s">
        <v>113</v>
      </c>
      <c r="AC18" s="36" t="s">
        <v>113</v>
      </c>
      <c r="AD18" s="36" t="s">
        <v>113</v>
      </c>
      <c r="AE18" s="36" t="s">
        <v>113</v>
      </c>
      <c r="AF18" s="36" t="s">
        <v>113</v>
      </c>
      <c r="AG18" s="36" t="s">
        <v>113</v>
      </c>
      <c r="AH18" s="36" t="s">
        <v>113</v>
      </c>
      <c r="AI18" s="36" t="s">
        <v>113</v>
      </c>
      <c r="AJ18" s="36" t="s">
        <v>113</v>
      </c>
      <c r="AK18" s="36" t="s">
        <v>113</v>
      </c>
      <c r="AL18" s="36"/>
    </row>
    <row r="19" spans="2:38">
      <c r="B19" s="26" t="s">
        <v>259</v>
      </c>
      <c r="C19" s="36">
        <v>-336</v>
      </c>
      <c r="D19" s="36">
        <v>-492</v>
      </c>
      <c r="E19" s="36">
        <v>-313</v>
      </c>
      <c r="F19" s="36">
        <v>-170</v>
      </c>
      <c r="G19" s="36">
        <v>-67</v>
      </c>
      <c r="H19" s="36">
        <v>-78</v>
      </c>
      <c r="I19" s="36">
        <v>0</v>
      </c>
      <c r="J19" s="36">
        <v>-64</v>
      </c>
      <c r="K19" s="27">
        <v>-209</v>
      </c>
      <c r="L19" s="27">
        <v>-106</v>
      </c>
      <c r="M19" s="27">
        <v>92</v>
      </c>
      <c r="N19" s="27">
        <v>12</v>
      </c>
      <c r="O19" s="27">
        <v>-81</v>
      </c>
      <c r="P19" s="27">
        <v>-83</v>
      </c>
      <c r="Q19" s="36">
        <v>-35</v>
      </c>
      <c r="R19" s="36">
        <v>-58</v>
      </c>
      <c r="S19" s="36">
        <v>15</v>
      </c>
      <c r="T19" s="27">
        <v>-230</v>
      </c>
      <c r="U19" s="27">
        <v>-308</v>
      </c>
      <c r="V19" s="36">
        <v>-52</v>
      </c>
      <c r="W19" s="36">
        <v>-77</v>
      </c>
      <c r="X19" s="36">
        <v>-59</v>
      </c>
      <c r="Y19" s="36">
        <v>14</v>
      </c>
      <c r="Z19" s="36">
        <v>-174</v>
      </c>
      <c r="AA19" s="36">
        <v>-60</v>
      </c>
      <c r="AB19" s="36">
        <v>-51</v>
      </c>
      <c r="AC19" s="36">
        <v>-60</v>
      </c>
      <c r="AD19" s="36">
        <v>-61</v>
      </c>
      <c r="AE19" s="36">
        <v>-232</v>
      </c>
      <c r="AF19" s="36">
        <v>-14</v>
      </c>
      <c r="AG19" s="36">
        <v>-72</v>
      </c>
      <c r="AH19" s="36">
        <v>-18</v>
      </c>
      <c r="AI19" s="36">
        <v>-109</v>
      </c>
      <c r="AJ19" s="36">
        <v>-213</v>
      </c>
      <c r="AK19" s="36">
        <v>-2</v>
      </c>
      <c r="AL19" s="36">
        <v>-38</v>
      </c>
    </row>
    <row r="20" spans="2:38">
      <c r="B20" s="7" t="s">
        <v>260</v>
      </c>
      <c r="C20" s="38">
        <v>1968</v>
      </c>
      <c r="D20" s="38">
        <v>1769</v>
      </c>
      <c r="E20" s="38">
        <v>1551</v>
      </c>
      <c r="F20" s="38">
        <v>1474</v>
      </c>
      <c r="G20" s="38">
        <v>334</v>
      </c>
      <c r="H20" s="38">
        <v>118</v>
      </c>
      <c r="I20" s="38">
        <v>403</v>
      </c>
      <c r="J20" s="38">
        <v>496</v>
      </c>
      <c r="K20" s="21">
        <v>1352</v>
      </c>
      <c r="L20" s="21">
        <v>297</v>
      </c>
      <c r="M20" s="21">
        <v>285</v>
      </c>
      <c r="N20" s="21">
        <v>535</v>
      </c>
      <c r="O20" s="21">
        <v>619</v>
      </c>
      <c r="P20" s="21">
        <v>1736</v>
      </c>
      <c r="Q20" s="38">
        <v>494</v>
      </c>
      <c r="R20" s="38">
        <v>272</v>
      </c>
      <c r="S20" s="38">
        <v>701</v>
      </c>
      <c r="T20" s="21">
        <v>348</v>
      </c>
      <c r="U20" s="21">
        <v>1815</v>
      </c>
      <c r="V20" s="38">
        <v>309</v>
      </c>
      <c r="W20" s="38">
        <v>-74</v>
      </c>
      <c r="X20" s="38">
        <v>517</v>
      </c>
      <c r="Y20" s="38">
        <v>898</v>
      </c>
      <c r="Z20" s="38">
        <v>1650</v>
      </c>
      <c r="AA20" s="38">
        <v>227</v>
      </c>
      <c r="AB20" s="38">
        <v>34</v>
      </c>
      <c r="AC20" s="38">
        <v>631</v>
      </c>
      <c r="AD20" s="38">
        <v>703</v>
      </c>
      <c r="AE20" s="38">
        <v>1594</v>
      </c>
      <c r="AF20" s="38">
        <v>378</v>
      </c>
      <c r="AG20" s="38">
        <v>360</v>
      </c>
      <c r="AH20" s="38">
        <v>537</v>
      </c>
      <c r="AI20" s="38">
        <v>438</v>
      </c>
      <c r="AJ20" s="38">
        <v>1713</v>
      </c>
      <c r="AK20" s="38">
        <v>385</v>
      </c>
      <c r="AL20" s="38">
        <v>-35</v>
      </c>
    </row>
    <row r="21" spans="2:38">
      <c r="B21" s="47" t="s">
        <v>261</v>
      </c>
      <c r="C21" s="98">
        <v>3</v>
      </c>
      <c r="D21" s="98">
        <v>0</v>
      </c>
      <c r="E21" s="98">
        <v>0</v>
      </c>
      <c r="F21" s="98">
        <v>286</v>
      </c>
      <c r="G21" s="98">
        <v>25</v>
      </c>
      <c r="H21" s="98">
        <v>14</v>
      </c>
      <c r="I21" s="98">
        <v>52</v>
      </c>
      <c r="J21" s="98">
        <v>-122</v>
      </c>
      <c r="K21" s="128">
        <v>-31</v>
      </c>
      <c r="L21" s="98">
        <v>0</v>
      </c>
      <c r="M21" s="98">
        <v>-9</v>
      </c>
      <c r="N21" s="98">
        <v>0</v>
      </c>
      <c r="O21" s="98">
        <v>0</v>
      </c>
      <c r="P21" s="128">
        <v>-9</v>
      </c>
      <c r="Q21" s="98">
        <v>0</v>
      </c>
      <c r="R21" s="98">
        <v>0</v>
      </c>
      <c r="S21" s="98">
        <v>0</v>
      </c>
      <c r="T21" s="98">
        <v>0</v>
      </c>
      <c r="U21" s="98">
        <v>0</v>
      </c>
      <c r="V21" s="98">
        <v>0</v>
      </c>
      <c r="W21" s="98">
        <v>0</v>
      </c>
      <c r="X21" s="98">
        <v>0</v>
      </c>
      <c r="Y21" s="98">
        <v>0</v>
      </c>
      <c r="Z21" s="98">
        <v>0</v>
      </c>
      <c r="AA21" s="98">
        <v>0</v>
      </c>
      <c r="AB21" s="98">
        <v>0</v>
      </c>
      <c r="AC21" s="98">
        <v>0</v>
      </c>
      <c r="AD21" s="98">
        <v>0</v>
      </c>
      <c r="AE21" s="98">
        <v>0</v>
      </c>
      <c r="AF21" s="98">
        <v>0</v>
      </c>
      <c r="AG21" s="98">
        <v>0</v>
      </c>
      <c r="AH21" s="98">
        <v>0</v>
      </c>
      <c r="AI21" s="98">
        <v>0</v>
      </c>
      <c r="AJ21" s="98">
        <v>0</v>
      </c>
      <c r="AK21" s="98">
        <v>0</v>
      </c>
      <c r="AL21" s="98">
        <v>0</v>
      </c>
    </row>
    <row r="22" spans="2:38">
      <c r="C22" s="19"/>
      <c r="D22" s="19"/>
      <c r="E22" s="19"/>
      <c r="F22" s="19"/>
      <c r="G22" s="19"/>
      <c r="H22" s="19"/>
      <c r="I22" s="19"/>
      <c r="J22" s="19"/>
      <c r="K22" s="15"/>
      <c r="L22" s="82"/>
      <c r="M22" s="82"/>
      <c r="N22" s="82"/>
      <c r="O22" s="82"/>
      <c r="P22" s="15"/>
      <c r="Q22" s="19"/>
      <c r="R22" s="19"/>
      <c r="S22" s="19"/>
      <c r="T22" s="82"/>
      <c r="U22" s="15"/>
      <c r="V22" s="19"/>
      <c r="W22" s="19"/>
      <c r="X22" s="19"/>
      <c r="Y22" s="19"/>
      <c r="Z22" s="19"/>
      <c r="AA22" s="19"/>
      <c r="AB22" s="19"/>
      <c r="AC22" s="19"/>
      <c r="AD22" s="19"/>
      <c r="AE22" s="19"/>
      <c r="AF22" s="19"/>
      <c r="AG22" s="19"/>
      <c r="AH22" s="19"/>
      <c r="AI22" s="19"/>
      <c r="AJ22" s="19"/>
      <c r="AK22" s="19"/>
      <c r="AL22" s="19"/>
    </row>
    <row r="23" spans="2:38">
      <c r="B23" s="7" t="s">
        <v>262</v>
      </c>
      <c r="C23" s="38">
        <v>1971</v>
      </c>
      <c r="D23" s="38">
        <v>1769</v>
      </c>
      <c r="E23" s="38">
        <v>1551</v>
      </c>
      <c r="F23" s="38">
        <v>1760</v>
      </c>
      <c r="G23" s="38">
        <v>359</v>
      </c>
      <c r="H23" s="38">
        <v>132</v>
      </c>
      <c r="I23" s="38">
        <v>455</v>
      </c>
      <c r="J23" s="38">
        <v>374</v>
      </c>
      <c r="K23" s="188">
        <v>1321</v>
      </c>
      <c r="L23" s="21">
        <v>297</v>
      </c>
      <c r="M23" s="21">
        <v>276</v>
      </c>
      <c r="N23" s="21">
        <v>535</v>
      </c>
      <c r="O23" s="21">
        <v>619</v>
      </c>
      <c r="P23" s="21">
        <v>1727</v>
      </c>
      <c r="Q23" s="38">
        <v>494</v>
      </c>
      <c r="R23" s="38">
        <v>272</v>
      </c>
      <c r="S23" s="38">
        <v>701</v>
      </c>
      <c r="T23" s="21">
        <v>348</v>
      </c>
      <c r="U23" s="21">
        <v>1815</v>
      </c>
      <c r="V23" s="38">
        <v>309</v>
      </c>
      <c r="W23" s="38">
        <v>-74</v>
      </c>
      <c r="X23" s="38">
        <v>517</v>
      </c>
      <c r="Y23" s="38">
        <v>898</v>
      </c>
      <c r="Z23" s="38">
        <v>1650</v>
      </c>
      <c r="AA23" s="38">
        <v>227</v>
      </c>
      <c r="AB23" s="38">
        <v>34</v>
      </c>
      <c r="AC23" s="38">
        <v>631</v>
      </c>
      <c r="AD23" s="38">
        <v>703</v>
      </c>
      <c r="AE23" s="38">
        <v>1594</v>
      </c>
      <c r="AF23" s="38">
        <v>378</v>
      </c>
      <c r="AG23" s="38">
        <v>360</v>
      </c>
      <c r="AH23" s="38">
        <v>537</v>
      </c>
      <c r="AI23" s="38">
        <v>438</v>
      </c>
      <c r="AJ23" s="38">
        <v>1713</v>
      </c>
      <c r="AK23" s="38">
        <v>385</v>
      </c>
      <c r="AL23" s="38">
        <v>-35</v>
      </c>
    </row>
    <row r="24" spans="2:38">
      <c r="C24" s="19"/>
      <c r="D24" s="19"/>
      <c r="E24" s="19"/>
      <c r="F24" s="19"/>
      <c r="G24" s="82"/>
      <c r="H24" s="82"/>
      <c r="I24" s="82"/>
      <c r="J24" s="82"/>
      <c r="K24" s="15"/>
      <c r="L24" s="82"/>
      <c r="M24" s="82"/>
      <c r="N24" s="82"/>
      <c r="O24" s="82"/>
      <c r="P24" s="15"/>
      <c r="Q24" s="19"/>
      <c r="R24" s="19"/>
      <c r="S24" s="19"/>
      <c r="T24" s="82"/>
      <c r="U24" s="15"/>
      <c r="V24" s="19"/>
      <c r="W24" s="19"/>
      <c r="X24" s="19"/>
      <c r="Y24" s="19"/>
      <c r="Z24" s="19"/>
      <c r="AA24" s="19"/>
      <c r="AB24" s="19"/>
      <c r="AC24" s="19"/>
      <c r="AD24" s="19"/>
      <c r="AE24" s="19"/>
      <c r="AF24" s="19"/>
      <c r="AG24" s="19"/>
      <c r="AH24" s="19"/>
      <c r="AI24" s="19"/>
      <c r="AJ24" s="19"/>
      <c r="AK24" s="19"/>
      <c r="AL24" s="19"/>
    </row>
    <row r="25" spans="2:38">
      <c r="B25" s="26" t="s">
        <v>263</v>
      </c>
      <c r="C25" s="36">
        <v>-916</v>
      </c>
      <c r="D25" s="36">
        <v>-948</v>
      </c>
      <c r="E25" s="36">
        <v>-1040</v>
      </c>
      <c r="F25" s="36">
        <v>-948</v>
      </c>
      <c r="G25" s="36">
        <v>-175</v>
      </c>
      <c r="H25" s="36">
        <v>-182</v>
      </c>
      <c r="I25" s="36">
        <v>-210</v>
      </c>
      <c r="J25" s="36">
        <v>-313</v>
      </c>
      <c r="K25" s="27">
        <v>-880</v>
      </c>
      <c r="L25" s="27">
        <v>-184</v>
      </c>
      <c r="M25" s="27">
        <v>-189</v>
      </c>
      <c r="N25" s="27">
        <v>-223</v>
      </c>
      <c r="O25" s="27">
        <v>-360</v>
      </c>
      <c r="P25" s="27">
        <v>-956</v>
      </c>
      <c r="Q25" s="36">
        <v>-182</v>
      </c>
      <c r="R25" s="36">
        <v>-171</v>
      </c>
      <c r="S25" s="36">
        <v>-177</v>
      </c>
      <c r="T25" s="27">
        <v>-335</v>
      </c>
      <c r="U25" s="27">
        <v>-865</v>
      </c>
      <c r="V25" s="36">
        <v>-176</v>
      </c>
      <c r="W25" s="36">
        <v>-165</v>
      </c>
      <c r="X25" s="36">
        <v>-229</v>
      </c>
      <c r="Y25" s="36">
        <v>-295</v>
      </c>
      <c r="Z25" s="36">
        <v>-865</v>
      </c>
      <c r="AA25" s="36">
        <v>-206</v>
      </c>
      <c r="AB25" s="36">
        <v>-237</v>
      </c>
      <c r="AC25" s="36">
        <v>-162</v>
      </c>
      <c r="AD25" s="36">
        <v>-188</v>
      </c>
      <c r="AE25" s="36">
        <v>-793</v>
      </c>
      <c r="AF25" s="36">
        <v>-251</v>
      </c>
      <c r="AG25" s="36">
        <v>-143</v>
      </c>
      <c r="AH25" s="36">
        <v>-180</v>
      </c>
      <c r="AI25" s="36">
        <v>-266</v>
      </c>
      <c r="AJ25" s="36">
        <v>-840</v>
      </c>
      <c r="AK25" s="36">
        <v>-190</v>
      </c>
      <c r="AL25" s="36">
        <v>-176</v>
      </c>
    </row>
    <row r="26" spans="2:38">
      <c r="B26" s="26" t="s">
        <v>264</v>
      </c>
      <c r="C26" s="19">
        <v>-70</v>
      </c>
      <c r="D26" s="19">
        <v>-149</v>
      </c>
      <c r="E26" s="19">
        <v>-4137</v>
      </c>
      <c r="F26" s="36">
        <v>-39</v>
      </c>
      <c r="G26" s="36">
        <v>-10</v>
      </c>
      <c r="H26" s="36">
        <v>-9</v>
      </c>
      <c r="I26" s="36">
        <v>-34</v>
      </c>
      <c r="J26" s="36">
        <v>-374</v>
      </c>
      <c r="K26" s="27">
        <v>-427</v>
      </c>
      <c r="L26" s="27">
        <v>-298</v>
      </c>
      <c r="M26" s="27">
        <v>-11</v>
      </c>
      <c r="N26" s="27">
        <v>-4</v>
      </c>
      <c r="O26" s="27">
        <v>-161</v>
      </c>
      <c r="P26" s="27">
        <v>-474</v>
      </c>
      <c r="Q26" s="36">
        <v>-6</v>
      </c>
      <c r="R26" s="36">
        <v>0</v>
      </c>
      <c r="S26" s="27">
        <v>-42</v>
      </c>
      <c r="T26" s="27">
        <v>-36</v>
      </c>
      <c r="U26" s="27">
        <v>-85</v>
      </c>
      <c r="V26" s="36">
        <v>-11</v>
      </c>
      <c r="W26" s="36">
        <v>-1</v>
      </c>
      <c r="X26" s="36">
        <v>-6</v>
      </c>
      <c r="Y26" s="36">
        <v>-9</v>
      </c>
      <c r="Z26" s="36">
        <v>-27</v>
      </c>
      <c r="AA26" s="36">
        <v>-2</v>
      </c>
      <c r="AB26" s="36">
        <v>-35</v>
      </c>
      <c r="AC26" s="36">
        <v>-12</v>
      </c>
      <c r="AD26" s="36">
        <v>-46</v>
      </c>
      <c r="AE26" s="36">
        <v>-76</v>
      </c>
      <c r="AF26" s="36">
        <v>-3</v>
      </c>
      <c r="AG26" s="36">
        <v>-4</v>
      </c>
      <c r="AH26" s="36">
        <v>-14</v>
      </c>
      <c r="AI26" s="36">
        <v>0</v>
      </c>
      <c r="AJ26" s="36">
        <v>-15</v>
      </c>
      <c r="AK26" s="36">
        <v>0</v>
      </c>
      <c r="AL26" s="36">
        <v>0</v>
      </c>
    </row>
    <row r="27" spans="2:38" ht="14.1" customHeight="1">
      <c r="B27" s="26" t="s">
        <v>265</v>
      </c>
      <c r="C27" s="19"/>
      <c r="D27" s="19"/>
      <c r="E27" s="36" t="s">
        <v>113</v>
      </c>
      <c r="F27" s="36" t="s">
        <v>113</v>
      </c>
      <c r="G27" s="36" t="s">
        <v>113</v>
      </c>
      <c r="H27" s="36" t="s">
        <v>113</v>
      </c>
      <c r="I27" s="36" t="s">
        <v>113</v>
      </c>
      <c r="J27" s="36" t="s">
        <v>113</v>
      </c>
      <c r="K27" s="36" t="s">
        <v>113</v>
      </c>
      <c r="L27" s="36" t="s">
        <v>113</v>
      </c>
      <c r="M27" s="36" t="s">
        <v>113</v>
      </c>
      <c r="N27" s="36" t="s">
        <v>113</v>
      </c>
      <c r="O27" s="36" t="s">
        <v>113</v>
      </c>
      <c r="P27" s="36" t="s">
        <v>113</v>
      </c>
      <c r="Q27" s="36">
        <v>-78</v>
      </c>
      <c r="R27" s="36">
        <v>-67</v>
      </c>
      <c r="S27" s="173">
        <v>0</v>
      </c>
      <c r="T27" s="36">
        <v>0</v>
      </c>
      <c r="U27" s="36">
        <v>-145</v>
      </c>
      <c r="V27" s="36" t="s">
        <v>113</v>
      </c>
      <c r="W27" s="36" t="s">
        <v>113</v>
      </c>
      <c r="X27" s="36">
        <v>4</v>
      </c>
      <c r="Y27" s="36">
        <v>93</v>
      </c>
      <c r="Z27" s="36">
        <v>97</v>
      </c>
      <c r="AA27" s="36">
        <v>-4</v>
      </c>
      <c r="AB27" s="36">
        <v>-22</v>
      </c>
      <c r="AC27" s="36">
        <v>-1</v>
      </c>
      <c r="AD27" s="36">
        <v>-14</v>
      </c>
      <c r="AE27" s="36">
        <v>-32</v>
      </c>
      <c r="AF27" s="36">
        <v>-13</v>
      </c>
      <c r="AG27" s="36">
        <v>0</v>
      </c>
      <c r="AH27" s="36">
        <v>0</v>
      </c>
      <c r="AI27" s="36">
        <v>0</v>
      </c>
      <c r="AJ27" s="36">
        <v>-13</v>
      </c>
      <c r="AK27" s="36">
        <v>0</v>
      </c>
      <c r="AL27" s="36">
        <v>-1</v>
      </c>
    </row>
    <row r="28" spans="2:38" ht="14.1" customHeight="1">
      <c r="B28" s="6" t="s">
        <v>266</v>
      </c>
      <c r="C28" s="19"/>
      <c r="D28" s="19"/>
      <c r="E28" s="36" t="s">
        <v>113</v>
      </c>
      <c r="F28" s="36" t="s">
        <v>113</v>
      </c>
      <c r="G28" s="36" t="s">
        <v>113</v>
      </c>
      <c r="H28" s="36" t="s">
        <v>113</v>
      </c>
      <c r="I28" s="36" t="s">
        <v>113</v>
      </c>
      <c r="J28" s="36" t="s">
        <v>113</v>
      </c>
      <c r="K28" s="36" t="s">
        <v>113</v>
      </c>
      <c r="L28" s="36" t="s">
        <v>113</v>
      </c>
      <c r="M28" s="36" t="s">
        <v>113</v>
      </c>
      <c r="N28" s="36" t="s">
        <v>113</v>
      </c>
      <c r="O28" s="36" t="s">
        <v>113</v>
      </c>
      <c r="P28" s="36" t="s">
        <v>113</v>
      </c>
      <c r="Q28" s="36" t="s">
        <v>113</v>
      </c>
      <c r="R28" s="36" t="s">
        <v>113</v>
      </c>
      <c r="S28" s="36" t="s">
        <v>113</v>
      </c>
      <c r="T28" s="36">
        <v>-21</v>
      </c>
      <c r="U28" s="36">
        <v>-21</v>
      </c>
      <c r="V28" s="36" t="s">
        <v>113</v>
      </c>
      <c r="W28" s="36" t="s">
        <v>113</v>
      </c>
      <c r="X28" s="36" t="s">
        <v>113</v>
      </c>
      <c r="Y28" s="36" t="s">
        <v>113</v>
      </c>
      <c r="Z28" s="36" t="s">
        <v>113</v>
      </c>
      <c r="AA28" s="36" t="s">
        <v>113</v>
      </c>
      <c r="AB28" s="36">
        <v>-13</v>
      </c>
      <c r="AC28" s="36" t="s">
        <v>113</v>
      </c>
      <c r="AD28" s="36" t="s">
        <v>113</v>
      </c>
      <c r="AE28" s="36">
        <v>-5</v>
      </c>
      <c r="AF28" s="36" t="s">
        <v>113</v>
      </c>
      <c r="AG28" s="36">
        <v>0</v>
      </c>
      <c r="AH28" s="36">
        <v>0</v>
      </c>
      <c r="AI28" s="36">
        <v>0</v>
      </c>
      <c r="AJ28" s="36">
        <v>-6</v>
      </c>
      <c r="AK28" s="36">
        <v>0</v>
      </c>
      <c r="AL28" s="36">
        <v>0</v>
      </c>
    </row>
    <row r="29" spans="2:38" ht="13.35" customHeight="1">
      <c r="B29" s="26" t="s">
        <v>267</v>
      </c>
      <c r="C29" s="19">
        <v>13</v>
      </c>
      <c r="D29" s="19">
        <v>17</v>
      </c>
      <c r="E29" s="36">
        <v>12</v>
      </c>
      <c r="F29" s="36">
        <v>16</v>
      </c>
      <c r="G29" s="36">
        <v>9</v>
      </c>
      <c r="H29" s="36">
        <v>0</v>
      </c>
      <c r="I29" s="36">
        <v>10</v>
      </c>
      <c r="J29" s="36">
        <v>6</v>
      </c>
      <c r="K29" s="36">
        <v>25</v>
      </c>
      <c r="L29" s="36">
        <v>6</v>
      </c>
      <c r="M29" s="36">
        <v>6</v>
      </c>
      <c r="N29" s="36">
        <v>20</v>
      </c>
      <c r="O29" s="36">
        <v>13</v>
      </c>
      <c r="P29" s="36">
        <v>45</v>
      </c>
      <c r="Q29" s="36">
        <v>7</v>
      </c>
      <c r="R29" s="36">
        <v>1</v>
      </c>
      <c r="S29" s="36">
        <v>0</v>
      </c>
      <c r="T29" s="36">
        <v>1</v>
      </c>
      <c r="U29" s="36">
        <v>9</v>
      </c>
      <c r="V29" s="36">
        <v>3</v>
      </c>
      <c r="W29" s="36" t="s">
        <v>113</v>
      </c>
      <c r="X29" s="36" t="s">
        <v>113</v>
      </c>
      <c r="Y29" s="36">
        <v>2</v>
      </c>
      <c r="Z29" s="36">
        <v>5</v>
      </c>
      <c r="AA29" s="36">
        <v>13</v>
      </c>
      <c r="AB29" s="36">
        <v>1</v>
      </c>
      <c r="AC29" s="36">
        <v>0</v>
      </c>
      <c r="AD29" s="36">
        <v>1</v>
      </c>
      <c r="AE29" s="36">
        <v>15</v>
      </c>
      <c r="AF29" s="36">
        <v>16</v>
      </c>
      <c r="AG29" s="36">
        <v>3</v>
      </c>
      <c r="AH29" s="36">
        <v>-5</v>
      </c>
      <c r="AI29" s="36">
        <v>7</v>
      </c>
      <c r="AJ29" s="36">
        <v>21</v>
      </c>
      <c r="AK29" s="36">
        <v>8</v>
      </c>
      <c r="AL29" s="36">
        <v>0</v>
      </c>
    </row>
    <row r="30" spans="2:38">
      <c r="B30" s="26" t="s">
        <v>268</v>
      </c>
      <c r="C30" s="19">
        <v>421</v>
      </c>
      <c r="D30" s="19">
        <v>1</v>
      </c>
      <c r="E30" s="19">
        <v>-10</v>
      </c>
      <c r="F30" s="19">
        <v>68</v>
      </c>
      <c r="G30" s="19">
        <v>0</v>
      </c>
      <c r="H30" s="19">
        <v>-5</v>
      </c>
      <c r="I30" s="19">
        <v>2205</v>
      </c>
      <c r="J30" s="19">
        <v>10</v>
      </c>
      <c r="K30" s="15">
        <v>2208</v>
      </c>
      <c r="L30" s="27">
        <v>40</v>
      </c>
      <c r="M30" s="27">
        <v>5</v>
      </c>
      <c r="N30" s="27">
        <v>20</v>
      </c>
      <c r="O30" s="27">
        <v>0</v>
      </c>
      <c r="P30" s="15">
        <v>65</v>
      </c>
      <c r="Q30" s="173" t="s">
        <v>113</v>
      </c>
      <c r="R30" s="173">
        <v>1</v>
      </c>
      <c r="S30" s="173">
        <v>1</v>
      </c>
      <c r="T30" s="27">
        <v>0</v>
      </c>
      <c r="U30" s="15">
        <v>2</v>
      </c>
      <c r="V30" s="173" t="s">
        <v>113</v>
      </c>
      <c r="W30" s="36" t="s">
        <v>113</v>
      </c>
      <c r="X30" s="36" t="s">
        <v>113</v>
      </c>
      <c r="Y30" s="36"/>
      <c r="Z30" s="36" t="s">
        <v>113</v>
      </c>
      <c r="AA30" s="36">
        <v>43</v>
      </c>
      <c r="AB30" s="36">
        <v>0</v>
      </c>
      <c r="AC30" s="36">
        <v>2</v>
      </c>
      <c r="AD30" s="36" t="s">
        <v>113</v>
      </c>
      <c r="AE30" s="36">
        <v>43</v>
      </c>
      <c r="AF30" s="36" t="s">
        <v>113</v>
      </c>
      <c r="AG30" s="36">
        <v>3</v>
      </c>
      <c r="AH30" s="36">
        <v>17</v>
      </c>
      <c r="AI30" s="36">
        <v>-4</v>
      </c>
      <c r="AJ30" s="36">
        <v>16</v>
      </c>
      <c r="AK30" s="36">
        <v>3</v>
      </c>
      <c r="AL30" s="36">
        <v>6</v>
      </c>
    </row>
    <row r="31" spans="2:38">
      <c r="B31" s="26" t="s">
        <v>269</v>
      </c>
      <c r="C31" s="19"/>
      <c r="D31" s="19"/>
      <c r="E31" s="19"/>
      <c r="F31" s="19"/>
      <c r="G31" s="19"/>
      <c r="H31" s="19"/>
      <c r="I31" s="19"/>
      <c r="J31" s="19"/>
      <c r="K31" s="15"/>
      <c r="L31" s="27"/>
      <c r="M31" s="27"/>
      <c r="N31" s="27"/>
      <c r="O31" s="27"/>
      <c r="P31" s="15"/>
      <c r="Q31" s="173"/>
      <c r="R31" s="173"/>
      <c r="S31" s="173"/>
      <c r="T31" s="27"/>
      <c r="U31" s="15"/>
      <c r="V31" s="173"/>
      <c r="W31" s="36"/>
      <c r="X31" s="36"/>
      <c r="Y31" s="36"/>
      <c r="Z31" s="36"/>
      <c r="AA31" s="36"/>
      <c r="AB31" s="36"/>
      <c r="AC31" s="36"/>
      <c r="AD31" s="36"/>
      <c r="AE31" s="36">
        <v>2</v>
      </c>
      <c r="AF31" s="36"/>
      <c r="AG31" s="36"/>
      <c r="AH31" s="36"/>
      <c r="AI31" s="36">
        <v>0</v>
      </c>
      <c r="AJ31" s="36">
        <v>0</v>
      </c>
      <c r="AK31" s="36">
        <v>2</v>
      </c>
      <c r="AL31" s="36">
        <v>1</v>
      </c>
    </row>
    <row r="32" spans="2:38">
      <c r="B32" s="26" t="s">
        <v>270</v>
      </c>
      <c r="C32" s="36">
        <v>111</v>
      </c>
      <c r="D32" s="36">
        <v>218</v>
      </c>
      <c r="E32" s="36">
        <v>17</v>
      </c>
      <c r="F32" s="36">
        <v>-24</v>
      </c>
      <c r="G32" s="36">
        <v>-13</v>
      </c>
      <c r="H32" s="36">
        <v>0</v>
      </c>
      <c r="I32" s="36">
        <v>-1203</v>
      </c>
      <c r="J32" s="36">
        <v>-8</v>
      </c>
      <c r="K32" s="27">
        <v>-1223</v>
      </c>
      <c r="L32" s="27">
        <v>146</v>
      </c>
      <c r="M32" s="27">
        <v>222</v>
      </c>
      <c r="N32" s="27">
        <v>212</v>
      </c>
      <c r="O32" s="27">
        <v>140</v>
      </c>
      <c r="P32" s="27">
        <v>720</v>
      </c>
      <c r="Q32" s="36">
        <v>204</v>
      </c>
      <c r="R32" s="36">
        <v>73</v>
      </c>
      <c r="S32" s="36">
        <v>-99</v>
      </c>
      <c r="T32" s="27">
        <v>-155</v>
      </c>
      <c r="U32" s="27">
        <v>23</v>
      </c>
      <c r="V32" s="36">
        <v>-9</v>
      </c>
      <c r="W32" s="36">
        <v>91</v>
      </c>
      <c r="X32" s="36">
        <v>38</v>
      </c>
      <c r="Y32" s="36">
        <v>-123</v>
      </c>
      <c r="Z32" s="36">
        <v>-3</v>
      </c>
      <c r="AA32" s="36">
        <v>-21</v>
      </c>
      <c r="AB32" s="36">
        <v>120</v>
      </c>
      <c r="AC32" s="36">
        <v>149</v>
      </c>
      <c r="AD32" s="36">
        <v>-87</v>
      </c>
      <c r="AE32" s="36">
        <v>161</v>
      </c>
      <c r="AF32" s="36">
        <v>-13</v>
      </c>
      <c r="AG32" s="36">
        <v>14</v>
      </c>
      <c r="AH32" s="36">
        <v>85</v>
      </c>
      <c r="AI32" s="36">
        <v>52</v>
      </c>
      <c r="AJ32" s="36">
        <v>137</v>
      </c>
      <c r="AK32" s="36">
        <v>-352</v>
      </c>
      <c r="AL32" s="36">
        <v>199</v>
      </c>
    </row>
    <row r="33" spans="2:38">
      <c r="B33" s="26" t="s">
        <v>271</v>
      </c>
      <c r="C33" s="36"/>
      <c r="D33" s="36"/>
      <c r="E33" s="36" t="s">
        <v>113</v>
      </c>
      <c r="F33" s="36">
        <v>43</v>
      </c>
      <c r="G33" s="36">
        <v>4</v>
      </c>
      <c r="H33" s="36">
        <v>12</v>
      </c>
      <c r="I33" s="36">
        <v>5</v>
      </c>
      <c r="J33" s="36">
        <v>31</v>
      </c>
      <c r="K33" s="27">
        <v>52</v>
      </c>
      <c r="L33" s="27">
        <v>6</v>
      </c>
      <c r="M33" s="27">
        <v>8</v>
      </c>
      <c r="N33" s="27">
        <v>13</v>
      </c>
      <c r="O33" s="27">
        <v>3</v>
      </c>
      <c r="P33" s="27">
        <v>30</v>
      </c>
      <c r="Q33" s="36">
        <v>2</v>
      </c>
      <c r="R33" s="36">
        <v>5</v>
      </c>
      <c r="S33" s="36">
        <v>3</v>
      </c>
      <c r="T33" s="27">
        <v>2</v>
      </c>
      <c r="U33" s="27">
        <v>12</v>
      </c>
      <c r="V33" s="36">
        <v>3</v>
      </c>
      <c r="W33" s="36">
        <v>4</v>
      </c>
      <c r="X33" s="36">
        <v>5</v>
      </c>
      <c r="Y33" s="36">
        <v>4</v>
      </c>
      <c r="Z33" s="36">
        <v>16</v>
      </c>
      <c r="AA33" s="36">
        <v>10</v>
      </c>
      <c r="AB33" s="36">
        <v>10</v>
      </c>
      <c r="AC33" s="36">
        <v>6</v>
      </c>
      <c r="AD33" s="36">
        <v>6</v>
      </c>
      <c r="AE33" s="36">
        <v>32</v>
      </c>
      <c r="AF33" s="36">
        <v>12</v>
      </c>
      <c r="AG33" s="36">
        <v>8</v>
      </c>
      <c r="AH33" s="36">
        <v>11</v>
      </c>
      <c r="AI33" s="36">
        <v>6</v>
      </c>
      <c r="AJ33" s="36">
        <v>37</v>
      </c>
      <c r="AK33" s="36">
        <v>20</v>
      </c>
      <c r="AL33" s="36">
        <v>7</v>
      </c>
    </row>
    <row r="34" spans="2:38">
      <c r="B34" s="34"/>
      <c r="C34" s="99"/>
      <c r="D34" s="99"/>
      <c r="E34" s="99"/>
      <c r="F34" s="99"/>
      <c r="G34" s="100"/>
      <c r="H34" s="100"/>
      <c r="I34" s="100"/>
      <c r="J34" s="100"/>
      <c r="K34" s="118"/>
      <c r="L34" s="118"/>
      <c r="M34" s="118"/>
      <c r="N34" s="118"/>
      <c r="O34" s="118"/>
      <c r="P34" s="118"/>
      <c r="Q34" s="99"/>
      <c r="R34" s="99"/>
      <c r="S34" s="99"/>
      <c r="T34" s="118"/>
      <c r="U34" s="118"/>
      <c r="V34" s="99"/>
      <c r="W34" s="99"/>
      <c r="X34" s="99"/>
      <c r="Y34" s="36"/>
      <c r="Z34" s="99"/>
      <c r="AA34" s="99"/>
      <c r="AB34" s="99"/>
      <c r="AC34" s="99"/>
      <c r="AD34" s="99"/>
      <c r="AE34" s="99"/>
      <c r="AF34" s="99"/>
      <c r="AG34" s="99"/>
      <c r="AH34" s="99"/>
      <c r="AI34" s="99"/>
      <c r="AJ34" s="99"/>
      <c r="AK34" s="99"/>
      <c r="AL34" s="99"/>
    </row>
    <row r="35" spans="2:38">
      <c r="B35" s="7" t="s">
        <v>272</v>
      </c>
      <c r="C35" s="38">
        <v>-660</v>
      </c>
      <c r="D35" s="38">
        <v>-883</v>
      </c>
      <c r="E35" s="38">
        <v>-5181</v>
      </c>
      <c r="F35" s="38">
        <v>-884</v>
      </c>
      <c r="G35" s="38">
        <v>-185</v>
      </c>
      <c r="H35" s="38">
        <v>-184</v>
      </c>
      <c r="I35" s="38">
        <v>773</v>
      </c>
      <c r="J35" s="38">
        <v>-648</v>
      </c>
      <c r="K35" s="21">
        <v>-245</v>
      </c>
      <c r="L35" s="21">
        <v>-284</v>
      </c>
      <c r="M35" s="21">
        <v>41</v>
      </c>
      <c r="N35" s="21">
        <v>38</v>
      </c>
      <c r="O35" s="21">
        <v>-365</v>
      </c>
      <c r="P35" s="21">
        <v>-570</v>
      </c>
      <c r="Q35" s="38">
        <v>-53</v>
      </c>
      <c r="R35" s="38">
        <v>-158</v>
      </c>
      <c r="S35" s="38">
        <v>-315</v>
      </c>
      <c r="T35" s="21">
        <v>-544</v>
      </c>
      <c r="U35" s="21">
        <v>-1070</v>
      </c>
      <c r="V35" s="38">
        <v>-190</v>
      </c>
      <c r="W35" s="38">
        <v>-71</v>
      </c>
      <c r="X35" s="38">
        <v>-188</v>
      </c>
      <c r="Y35" s="38">
        <v>-328</v>
      </c>
      <c r="Z35" s="38">
        <v>-777</v>
      </c>
      <c r="AA35" s="38">
        <v>-167</v>
      </c>
      <c r="AB35" s="38">
        <v>-141</v>
      </c>
      <c r="AC35" s="38">
        <v>-17</v>
      </c>
      <c r="AD35" s="38">
        <v>-328</v>
      </c>
      <c r="AE35" s="38">
        <v>-653</v>
      </c>
      <c r="AF35" s="38">
        <v>-252</v>
      </c>
      <c r="AG35" s="38">
        <v>-119</v>
      </c>
      <c r="AH35" s="38">
        <v>-86</v>
      </c>
      <c r="AI35" s="38">
        <v>-205</v>
      </c>
      <c r="AJ35" s="38">
        <v>-663</v>
      </c>
      <c r="AK35" s="38">
        <v>-509</v>
      </c>
      <c r="AL35" s="38">
        <v>36</v>
      </c>
    </row>
    <row r="36" spans="2:38">
      <c r="B36" s="47" t="s">
        <v>273</v>
      </c>
      <c r="C36" s="98">
        <v>0</v>
      </c>
      <c r="D36" s="98">
        <v>0</v>
      </c>
      <c r="E36" s="98">
        <v>0</v>
      </c>
      <c r="F36" s="98">
        <v>-89</v>
      </c>
      <c r="G36" s="98">
        <v>-10</v>
      </c>
      <c r="H36" s="98">
        <v>-21</v>
      </c>
      <c r="I36" s="98">
        <v>-16</v>
      </c>
      <c r="J36" s="98">
        <v>0</v>
      </c>
      <c r="K36" s="128">
        <v>-47</v>
      </c>
      <c r="L36" s="128">
        <v>0</v>
      </c>
      <c r="M36" s="128">
        <v>0</v>
      </c>
      <c r="N36" s="128">
        <v>0</v>
      </c>
      <c r="O36" s="128">
        <v>0</v>
      </c>
      <c r="P36" s="128">
        <v>0</v>
      </c>
      <c r="Q36" s="98">
        <v>0</v>
      </c>
      <c r="R36" s="98">
        <v>0</v>
      </c>
      <c r="S36" s="98">
        <v>0</v>
      </c>
      <c r="T36" s="128">
        <v>0</v>
      </c>
      <c r="U36" s="128">
        <v>0</v>
      </c>
      <c r="V36" s="98">
        <v>0</v>
      </c>
      <c r="W36" s="98">
        <v>0</v>
      </c>
      <c r="X36" s="98">
        <v>0</v>
      </c>
      <c r="Y36" s="98">
        <v>0</v>
      </c>
      <c r="Z36" s="98">
        <v>0</v>
      </c>
      <c r="AA36" s="98">
        <v>0</v>
      </c>
      <c r="AB36" s="98">
        <v>0</v>
      </c>
      <c r="AC36" s="98">
        <v>0</v>
      </c>
      <c r="AD36" s="98">
        <v>0</v>
      </c>
      <c r="AE36" s="98">
        <v>0</v>
      </c>
      <c r="AF36" s="98">
        <v>0</v>
      </c>
      <c r="AG36" s="98">
        <v>0</v>
      </c>
      <c r="AH36" s="98">
        <v>0</v>
      </c>
      <c r="AI36" s="98">
        <v>0</v>
      </c>
      <c r="AJ36" s="98">
        <v>0</v>
      </c>
      <c r="AK36" s="98">
        <v>0</v>
      </c>
      <c r="AL36" s="98">
        <v>0</v>
      </c>
    </row>
    <row r="37" spans="2:38">
      <c r="C37" s="19"/>
      <c r="D37" s="19"/>
      <c r="E37" s="19"/>
      <c r="F37" s="19"/>
      <c r="G37" s="19"/>
      <c r="H37" s="19"/>
      <c r="I37" s="19"/>
      <c r="J37" s="19"/>
      <c r="K37" s="15"/>
      <c r="L37" s="15"/>
      <c r="M37" s="15"/>
      <c r="N37" s="15"/>
      <c r="O37" s="15"/>
      <c r="P37" s="15"/>
      <c r="Q37" s="19"/>
      <c r="R37" s="19"/>
      <c r="S37" s="19"/>
      <c r="T37" s="15"/>
      <c r="U37" s="15"/>
      <c r="V37" s="19"/>
      <c r="W37" s="19"/>
      <c r="X37" s="19"/>
      <c r="Y37" s="19"/>
      <c r="Z37" s="19"/>
      <c r="AA37" s="19"/>
      <c r="AB37" s="19"/>
      <c r="AC37" s="19"/>
      <c r="AD37" s="19"/>
      <c r="AE37" s="19"/>
      <c r="AF37" s="19"/>
      <c r="AG37" s="19"/>
      <c r="AH37" s="19"/>
      <c r="AI37" s="19"/>
      <c r="AJ37" s="19"/>
      <c r="AK37" s="19"/>
      <c r="AL37" s="19"/>
    </row>
    <row r="38" spans="2:38">
      <c r="B38" s="7" t="s">
        <v>274</v>
      </c>
      <c r="C38" s="38">
        <v>-660</v>
      </c>
      <c r="D38" s="38">
        <v>-883</v>
      </c>
      <c r="E38" s="38">
        <v>-5181</v>
      </c>
      <c r="F38" s="38">
        <v>-973</v>
      </c>
      <c r="G38" s="38">
        <v>-195</v>
      </c>
      <c r="H38" s="38">
        <v>-205</v>
      </c>
      <c r="I38" s="38">
        <v>757</v>
      </c>
      <c r="J38" s="38">
        <v>-648</v>
      </c>
      <c r="K38" s="21">
        <v>-292</v>
      </c>
      <c r="L38" s="21">
        <v>-284</v>
      </c>
      <c r="M38" s="21">
        <v>41</v>
      </c>
      <c r="N38" s="21">
        <v>38</v>
      </c>
      <c r="O38" s="21">
        <v>-365</v>
      </c>
      <c r="P38" s="21">
        <v>-570</v>
      </c>
      <c r="Q38" s="38">
        <v>-53</v>
      </c>
      <c r="R38" s="38">
        <v>-158</v>
      </c>
      <c r="S38" s="38">
        <v>-315</v>
      </c>
      <c r="T38" s="21">
        <v>-544</v>
      </c>
      <c r="U38" s="21">
        <v>-1070</v>
      </c>
      <c r="V38" s="38">
        <v>-190</v>
      </c>
      <c r="W38" s="38">
        <v>-71</v>
      </c>
      <c r="X38" s="38">
        <v>-188</v>
      </c>
      <c r="Y38" s="38">
        <v>-328</v>
      </c>
      <c r="Z38" s="38">
        <v>-777</v>
      </c>
      <c r="AA38" s="38">
        <v>-167</v>
      </c>
      <c r="AB38" s="38">
        <v>-141</v>
      </c>
      <c r="AC38" s="38">
        <v>-17</v>
      </c>
      <c r="AD38" s="38">
        <v>-328</v>
      </c>
      <c r="AE38" s="38">
        <v>-653</v>
      </c>
      <c r="AF38" s="38">
        <v>-252</v>
      </c>
      <c r="AG38" s="38">
        <v>-119</v>
      </c>
      <c r="AH38" s="38">
        <v>-86</v>
      </c>
      <c r="AI38" s="38">
        <v>-205</v>
      </c>
      <c r="AJ38" s="38">
        <v>-663</v>
      </c>
      <c r="AK38" s="38">
        <v>-509</v>
      </c>
      <c r="AL38" s="38">
        <v>36</v>
      </c>
    </row>
    <row r="39" spans="2:38">
      <c r="C39" s="19"/>
      <c r="D39" s="19"/>
      <c r="E39" s="19"/>
      <c r="F39" s="19"/>
      <c r="G39" s="82"/>
      <c r="H39" s="82"/>
      <c r="I39" s="82"/>
      <c r="J39" s="82"/>
      <c r="K39" s="15"/>
      <c r="L39" s="82"/>
      <c r="M39" s="82"/>
      <c r="N39" s="82"/>
      <c r="O39" s="82"/>
      <c r="P39" s="15"/>
      <c r="Q39" s="19"/>
      <c r="R39" s="19"/>
      <c r="S39" s="19"/>
      <c r="T39" s="82"/>
      <c r="U39" s="15"/>
      <c r="V39" s="19"/>
      <c r="W39" s="19"/>
      <c r="X39" s="19"/>
      <c r="Y39" s="19"/>
      <c r="Z39" s="19"/>
      <c r="AA39" s="19"/>
      <c r="AB39" s="19"/>
      <c r="AC39" s="19"/>
      <c r="AD39" s="19"/>
      <c r="AE39" s="19"/>
      <c r="AF39" s="19"/>
      <c r="AG39" s="19"/>
      <c r="AH39" s="19"/>
      <c r="AI39" s="19"/>
      <c r="AJ39" s="19"/>
      <c r="AK39" s="19"/>
      <c r="AL39" s="19"/>
    </row>
    <row r="40" spans="2:38">
      <c r="B40" s="26" t="s">
        <v>275</v>
      </c>
      <c r="C40" s="36">
        <v>3</v>
      </c>
      <c r="D40" s="36">
        <v>4</v>
      </c>
      <c r="E40" s="36">
        <v>0</v>
      </c>
      <c r="F40" s="36">
        <v>2</v>
      </c>
      <c r="G40" s="36">
        <v>0</v>
      </c>
      <c r="H40" s="36">
        <v>1</v>
      </c>
      <c r="I40" s="36">
        <v>3</v>
      </c>
      <c r="J40" s="36">
        <v>0</v>
      </c>
      <c r="K40" s="27">
        <v>4</v>
      </c>
      <c r="L40" s="27">
        <v>3</v>
      </c>
      <c r="M40" s="27">
        <v>-1</v>
      </c>
      <c r="N40" s="27">
        <v>0</v>
      </c>
      <c r="O40" s="27">
        <v>0</v>
      </c>
      <c r="P40" s="27">
        <v>2</v>
      </c>
      <c r="Q40" s="173" t="s">
        <v>113</v>
      </c>
      <c r="R40" s="173">
        <v>0</v>
      </c>
      <c r="S40" s="173">
        <v>0</v>
      </c>
      <c r="T40" s="27">
        <v>0</v>
      </c>
      <c r="U40" s="27">
        <v>0</v>
      </c>
      <c r="V40" s="173">
        <v>0</v>
      </c>
      <c r="W40" s="173">
        <v>0</v>
      </c>
      <c r="X40" s="173">
        <v>0</v>
      </c>
      <c r="Y40" s="173">
        <v>0</v>
      </c>
      <c r="Z40" s="173">
        <v>0</v>
      </c>
      <c r="AA40" s="173">
        <v>0</v>
      </c>
      <c r="AB40" s="173">
        <v>0</v>
      </c>
      <c r="AC40" s="173">
        <v>0</v>
      </c>
      <c r="AD40" s="173">
        <v>0</v>
      </c>
      <c r="AE40" s="173">
        <v>0</v>
      </c>
      <c r="AF40" s="173">
        <v>0</v>
      </c>
      <c r="AG40" s="173">
        <v>0</v>
      </c>
      <c r="AH40" s="173">
        <v>0</v>
      </c>
      <c r="AI40" s="173">
        <v>0</v>
      </c>
      <c r="AJ40" s="173">
        <v>0</v>
      </c>
      <c r="AK40" s="173">
        <v>1</v>
      </c>
      <c r="AL40" s="173">
        <v>3</v>
      </c>
    </row>
    <row r="41" spans="2:38">
      <c r="B41" s="1" t="s">
        <v>276</v>
      </c>
      <c r="C41" s="19">
        <v>-466</v>
      </c>
      <c r="D41" s="19">
        <v>-536</v>
      </c>
      <c r="E41" s="19">
        <v>-536</v>
      </c>
      <c r="F41" s="36">
        <v>-536</v>
      </c>
      <c r="G41" s="36">
        <v>0</v>
      </c>
      <c r="H41" s="36">
        <v>-536</v>
      </c>
      <c r="I41" s="36" t="s">
        <v>113</v>
      </c>
      <c r="J41" s="36">
        <v>0</v>
      </c>
      <c r="K41" s="27">
        <v>-536</v>
      </c>
      <c r="L41" s="15">
        <v>0</v>
      </c>
      <c r="M41" s="15">
        <v>-266</v>
      </c>
      <c r="N41" s="15">
        <v>-270</v>
      </c>
      <c r="O41" s="27">
        <v>0</v>
      </c>
      <c r="P41" s="27">
        <v>-536</v>
      </c>
      <c r="Q41" s="19">
        <v>0</v>
      </c>
      <c r="R41" s="19">
        <v>-536</v>
      </c>
      <c r="S41" s="19">
        <v>0</v>
      </c>
      <c r="T41" s="27">
        <v>0</v>
      </c>
      <c r="U41" s="27">
        <v>-536</v>
      </c>
      <c r="V41" s="19">
        <v>0</v>
      </c>
      <c r="W41" s="19">
        <v>-545</v>
      </c>
      <c r="X41" s="19">
        <v>0</v>
      </c>
      <c r="Y41" s="19">
        <v>0</v>
      </c>
      <c r="Z41" s="19">
        <v>-545</v>
      </c>
      <c r="AA41" s="19">
        <v>0</v>
      </c>
      <c r="AB41" s="19">
        <v>-545</v>
      </c>
      <c r="AC41" s="19">
        <v>0</v>
      </c>
      <c r="AD41" s="19">
        <v>0</v>
      </c>
      <c r="AE41" s="19">
        <v>-545</v>
      </c>
      <c r="AF41" s="19">
        <v>0</v>
      </c>
      <c r="AG41" s="19">
        <v>-545</v>
      </c>
      <c r="AH41" s="19">
        <v>0</v>
      </c>
      <c r="AI41" s="19">
        <v>0</v>
      </c>
      <c r="AJ41" s="19">
        <v>-545</v>
      </c>
      <c r="AK41" s="19" t="s">
        <v>113</v>
      </c>
      <c r="AL41" s="19">
        <v>-545</v>
      </c>
    </row>
    <row r="42" spans="2:38">
      <c r="B42" s="26" t="s">
        <v>277</v>
      </c>
      <c r="C42" s="36">
        <v>-11</v>
      </c>
      <c r="D42" s="36">
        <v>-9</v>
      </c>
      <c r="E42" s="36">
        <v>-14</v>
      </c>
      <c r="F42" s="36">
        <v>-16</v>
      </c>
      <c r="G42" s="36">
        <v>-5</v>
      </c>
      <c r="H42" s="36">
        <v>-5</v>
      </c>
      <c r="I42" s="36">
        <v>-1</v>
      </c>
      <c r="J42" s="36">
        <v>-1</v>
      </c>
      <c r="K42" s="27">
        <v>-12</v>
      </c>
      <c r="L42" s="27">
        <v>-6</v>
      </c>
      <c r="M42" s="27">
        <v>-7</v>
      </c>
      <c r="N42" s="27">
        <v>0</v>
      </c>
      <c r="O42" s="27">
        <v>-3</v>
      </c>
      <c r="P42" s="27">
        <v>-16</v>
      </c>
      <c r="Q42" s="36">
        <v>-6</v>
      </c>
      <c r="R42" s="36">
        <v>-14</v>
      </c>
      <c r="S42" s="36">
        <v>0</v>
      </c>
      <c r="T42" s="27">
        <v>-1</v>
      </c>
      <c r="U42" s="27">
        <v>-21</v>
      </c>
      <c r="V42" s="36">
        <v>-2</v>
      </c>
      <c r="W42" s="36">
        <v>-8</v>
      </c>
      <c r="X42" s="36">
        <v>-1</v>
      </c>
      <c r="Y42" s="36">
        <v>-2</v>
      </c>
      <c r="Z42" s="36">
        <v>-13</v>
      </c>
      <c r="AA42" s="36">
        <v>-1</v>
      </c>
      <c r="AB42" s="36">
        <v>-3</v>
      </c>
      <c r="AC42" s="36">
        <v>-3</v>
      </c>
      <c r="AD42" s="36">
        <v>-3</v>
      </c>
      <c r="AE42" s="36">
        <v>-10</v>
      </c>
      <c r="AF42" s="36">
        <v>-4</v>
      </c>
      <c r="AG42" s="36">
        <v>-12</v>
      </c>
      <c r="AH42" s="36">
        <v>0</v>
      </c>
      <c r="AI42" s="36">
        <v>-4</v>
      </c>
      <c r="AJ42" s="36">
        <v>-20</v>
      </c>
      <c r="AK42" s="36">
        <v>-1</v>
      </c>
      <c r="AL42" s="36">
        <v>-4</v>
      </c>
    </row>
    <row r="43" spans="2:38">
      <c r="B43" s="1" t="s">
        <v>278</v>
      </c>
      <c r="C43" s="19">
        <v>0</v>
      </c>
      <c r="D43" s="19">
        <v>0</v>
      </c>
      <c r="E43" s="19">
        <v>0</v>
      </c>
      <c r="F43" s="19">
        <v>0</v>
      </c>
      <c r="G43" s="19">
        <v>0</v>
      </c>
      <c r="H43" s="19">
        <v>0</v>
      </c>
      <c r="I43" s="19">
        <v>0</v>
      </c>
      <c r="J43" s="36">
        <v>0</v>
      </c>
      <c r="K43" s="15">
        <v>0</v>
      </c>
      <c r="L43" s="15">
        <v>0</v>
      </c>
      <c r="M43" s="15">
        <v>0</v>
      </c>
      <c r="N43" s="15">
        <v>0</v>
      </c>
      <c r="O43" s="27">
        <v>0</v>
      </c>
      <c r="P43" s="15">
        <v>0</v>
      </c>
      <c r="Q43" s="19">
        <v>0</v>
      </c>
      <c r="R43" s="19">
        <v>0</v>
      </c>
      <c r="S43" s="19">
        <v>0</v>
      </c>
      <c r="T43" s="27">
        <v>0</v>
      </c>
      <c r="U43" s="15">
        <v>0</v>
      </c>
      <c r="V43" s="19">
        <v>0</v>
      </c>
      <c r="W43" s="19">
        <v>0</v>
      </c>
      <c r="X43" s="19">
        <v>-5</v>
      </c>
      <c r="Y43" s="36">
        <v>0</v>
      </c>
      <c r="Z43" s="19">
        <v>-5</v>
      </c>
      <c r="AA43" s="19">
        <v>0</v>
      </c>
      <c r="AB43" s="19">
        <v>0</v>
      </c>
      <c r="AC43" s="19">
        <v>0</v>
      </c>
      <c r="AD43" s="19">
        <v>0</v>
      </c>
      <c r="AE43" s="19" t="s">
        <v>113</v>
      </c>
      <c r="AF43" s="19" t="s">
        <v>113</v>
      </c>
      <c r="AG43" s="19">
        <v>0</v>
      </c>
      <c r="AH43" s="19">
        <v>0</v>
      </c>
      <c r="AI43" s="19" t="s">
        <v>113</v>
      </c>
      <c r="AJ43" s="19">
        <v>0</v>
      </c>
      <c r="AK43" s="19">
        <v>0</v>
      </c>
      <c r="AL43" s="19">
        <v>-19</v>
      </c>
    </row>
    <row r="44" spans="2:38">
      <c r="B44" s="26" t="s">
        <v>279</v>
      </c>
      <c r="C44" s="27">
        <v>-14</v>
      </c>
      <c r="D44" s="27">
        <v>-15</v>
      </c>
      <c r="E44" s="27">
        <v>-19</v>
      </c>
      <c r="F44" s="36">
        <v>-17</v>
      </c>
      <c r="G44" s="36">
        <v>-11</v>
      </c>
      <c r="H44" s="36">
        <v>-6</v>
      </c>
      <c r="I44" s="36">
        <v>0</v>
      </c>
      <c r="J44" s="36">
        <v>0</v>
      </c>
      <c r="K44" s="27">
        <v>-17</v>
      </c>
      <c r="L44" s="27">
        <v>-15</v>
      </c>
      <c r="M44" s="27">
        <v>-1</v>
      </c>
      <c r="N44" s="27">
        <v>0</v>
      </c>
      <c r="O44" s="27">
        <v>0</v>
      </c>
      <c r="P44" s="27">
        <v>-16</v>
      </c>
      <c r="Q44" s="36">
        <v>-15</v>
      </c>
      <c r="R44" s="36">
        <v>0</v>
      </c>
      <c r="S44" s="36">
        <v>0</v>
      </c>
      <c r="T44" s="27">
        <v>0</v>
      </c>
      <c r="U44" s="27">
        <v>-15</v>
      </c>
      <c r="V44" s="36">
        <v>-16</v>
      </c>
      <c r="W44" s="36">
        <v>0</v>
      </c>
      <c r="X44" s="36">
        <v>0</v>
      </c>
      <c r="Y44" s="36">
        <v>0</v>
      </c>
      <c r="Z44" s="36">
        <v>-16</v>
      </c>
      <c r="AA44" s="36">
        <v>-16</v>
      </c>
      <c r="AB44" s="36">
        <v>0</v>
      </c>
      <c r="AC44" s="36">
        <v>0</v>
      </c>
      <c r="AD44" s="36" t="s">
        <v>113</v>
      </c>
      <c r="AE44" s="36">
        <v>-16</v>
      </c>
      <c r="AF44" s="36">
        <v>-12</v>
      </c>
      <c r="AG44" s="36">
        <v>0</v>
      </c>
      <c r="AH44" s="36">
        <v>0</v>
      </c>
      <c r="AI44" s="36">
        <v>0</v>
      </c>
      <c r="AJ44" s="36">
        <v>-12</v>
      </c>
      <c r="AK44" s="36">
        <v>0</v>
      </c>
      <c r="AL44" s="36">
        <v>-1</v>
      </c>
    </row>
    <row r="45" spans="2:38">
      <c r="B45" s="26" t="s">
        <v>280</v>
      </c>
      <c r="C45" s="27">
        <v>15</v>
      </c>
      <c r="D45" s="27">
        <v>15</v>
      </c>
      <c r="E45" s="27">
        <v>20</v>
      </c>
      <c r="F45" s="36">
        <v>13</v>
      </c>
      <c r="G45" s="36">
        <v>0</v>
      </c>
      <c r="H45" s="36">
        <v>13</v>
      </c>
      <c r="I45" s="36">
        <v>0</v>
      </c>
      <c r="J45" s="36">
        <v>0</v>
      </c>
      <c r="K45" s="27">
        <v>13</v>
      </c>
      <c r="L45" s="27">
        <v>0</v>
      </c>
      <c r="M45" s="27">
        <v>12</v>
      </c>
      <c r="N45" s="27">
        <v>0</v>
      </c>
      <c r="O45" s="27">
        <v>0</v>
      </c>
      <c r="P45" s="27">
        <v>12</v>
      </c>
      <c r="Q45" s="36">
        <v>0</v>
      </c>
      <c r="R45" s="36">
        <v>12</v>
      </c>
      <c r="S45" s="36">
        <v>0</v>
      </c>
      <c r="T45" s="27">
        <v>0</v>
      </c>
      <c r="U45" s="27">
        <v>12</v>
      </c>
      <c r="V45" s="36">
        <v>0</v>
      </c>
      <c r="W45" s="36">
        <v>12</v>
      </c>
      <c r="X45" s="36">
        <v>0</v>
      </c>
      <c r="Y45" s="36">
        <v>0</v>
      </c>
      <c r="Z45" s="36">
        <v>12</v>
      </c>
      <c r="AA45" s="36">
        <v>0</v>
      </c>
      <c r="AB45" s="36">
        <v>12</v>
      </c>
      <c r="AC45" s="36"/>
      <c r="AD45" s="36" t="s">
        <v>113</v>
      </c>
      <c r="AE45" s="36">
        <v>12</v>
      </c>
      <c r="AF45" s="36" t="s">
        <v>113</v>
      </c>
      <c r="AG45" s="36">
        <v>9</v>
      </c>
      <c r="AH45" s="36">
        <v>0</v>
      </c>
      <c r="AI45" s="36">
        <v>0</v>
      </c>
      <c r="AJ45" s="36">
        <v>9</v>
      </c>
      <c r="AK45" s="36">
        <v>0</v>
      </c>
      <c r="AL45" s="36">
        <v>1</v>
      </c>
    </row>
    <row r="46" spans="2:38">
      <c r="B46" s="26" t="s">
        <v>281</v>
      </c>
      <c r="C46" s="36">
        <v>844</v>
      </c>
      <c r="D46" s="36">
        <v>2064</v>
      </c>
      <c r="E46" s="36">
        <v>700</v>
      </c>
      <c r="F46" s="36">
        <v>61</v>
      </c>
      <c r="G46" s="36">
        <v>45</v>
      </c>
      <c r="H46" s="36">
        <v>172</v>
      </c>
      <c r="I46" s="36">
        <v>-64</v>
      </c>
      <c r="J46" s="36">
        <v>-43</v>
      </c>
      <c r="K46" s="27">
        <v>110</v>
      </c>
      <c r="L46" s="27">
        <v>228</v>
      </c>
      <c r="M46" s="27">
        <v>631</v>
      </c>
      <c r="N46" s="27">
        <v>45</v>
      </c>
      <c r="O46" s="27">
        <v>135</v>
      </c>
      <c r="P46" s="27">
        <v>1039</v>
      </c>
      <c r="Q46" s="36">
        <v>81</v>
      </c>
      <c r="R46" s="36">
        <v>3</v>
      </c>
      <c r="S46" s="36">
        <v>533</v>
      </c>
      <c r="T46" s="27">
        <v>38</v>
      </c>
      <c r="U46" s="27">
        <v>655</v>
      </c>
      <c r="V46" s="36">
        <v>156</v>
      </c>
      <c r="W46" s="36">
        <v>926</v>
      </c>
      <c r="X46" s="36">
        <v>426</v>
      </c>
      <c r="Y46" s="36">
        <v>141</v>
      </c>
      <c r="Z46" s="36">
        <v>1649</v>
      </c>
      <c r="AA46" s="36">
        <v>54</v>
      </c>
      <c r="AB46" s="36">
        <v>490</v>
      </c>
      <c r="AC46" s="36">
        <v>151</v>
      </c>
      <c r="AD46" s="36">
        <v>21</v>
      </c>
      <c r="AE46" s="36">
        <v>716</v>
      </c>
      <c r="AF46" s="36">
        <v>19</v>
      </c>
      <c r="AG46" s="36">
        <v>134</v>
      </c>
      <c r="AH46" s="36">
        <v>487</v>
      </c>
      <c r="AI46" s="36">
        <v>68</v>
      </c>
      <c r="AJ46" s="36">
        <v>708</v>
      </c>
      <c r="AK46" s="36">
        <v>521</v>
      </c>
      <c r="AL46" s="36">
        <v>308</v>
      </c>
    </row>
    <row r="47" spans="2:38">
      <c r="B47" s="103" t="s">
        <v>282</v>
      </c>
      <c r="C47" s="104">
        <v>-238</v>
      </c>
      <c r="D47" s="104">
        <v>-98</v>
      </c>
      <c r="E47" s="104">
        <v>-201</v>
      </c>
      <c r="F47" s="104">
        <v>-192</v>
      </c>
      <c r="G47" s="104">
        <v>-81</v>
      </c>
      <c r="H47" s="104">
        <v>-72</v>
      </c>
      <c r="I47" s="104">
        <v>-132</v>
      </c>
      <c r="J47" s="36">
        <v>-10</v>
      </c>
      <c r="K47" s="129">
        <v>-295</v>
      </c>
      <c r="L47" s="129">
        <v>-356</v>
      </c>
      <c r="M47" s="129">
        <v>-778</v>
      </c>
      <c r="N47" s="129">
        <v>-170</v>
      </c>
      <c r="O47" s="27">
        <v>-852</v>
      </c>
      <c r="P47" s="129">
        <v>-2156</v>
      </c>
      <c r="Q47" s="104">
        <v>-129</v>
      </c>
      <c r="R47" s="104">
        <v>-56</v>
      </c>
      <c r="S47" s="104">
        <v>-573</v>
      </c>
      <c r="T47" s="27">
        <v>-190</v>
      </c>
      <c r="U47" s="129">
        <v>-948</v>
      </c>
      <c r="V47" s="104">
        <v>-60</v>
      </c>
      <c r="W47" s="104">
        <v>-81</v>
      </c>
      <c r="X47" s="104">
        <v>-331</v>
      </c>
      <c r="Y47" s="36">
        <v>-1105</v>
      </c>
      <c r="Z47" s="104">
        <v>-1577</v>
      </c>
      <c r="AA47" s="104">
        <v>-93</v>
      </c>
      <c r="AB47" s="104">
        <v>-56</v>
      </c>
      <c r="AC47" s="104">
        <v>-529</v>
      </c>
      <c r="AD47" s="104">
        <v>-215</v>
      </c>
      <c r="AE47" s="104">
        <v>-893</v>
      </c>
      <c r="AF47" s="104">
        <v>-82</v>
      </c>
      <c r="AG47" s="104">
        <v>-65</v>
      </c>
      <c r="AH47" s="104">
        <v>-946</v>
      </c>
      <c r="AI47" s="104">
        <v>-261</v>
      </c>
      <c r="AJ47" s="104">
        <v>-1354</v>
      </c>
      <c r="AK47" s="104">
        <v>-107</v>
      </c>
      <c r="AL47" s="104">
        <v>-79</v>
      </c>
    </row>
    <row r="48" spans="2:38">
      <c r="B48" s="6" t="s">
        <v>283</v>
      </c>
      <c r="C48" s="19">
        <v>0</v>
      </c>
      <c r="D48" s="19">
        <v>-52</v>
      </c>
      <c r="E48" s="19">
        <v>73</v>
      </c>
      <c r="F48" s="19">
        <v>8</v>
      </c>
      <c r="G48" s="19">
        <v>-1</v>
      </c>
      <c r="H48" s="19">
        <v>16</v>
      </c>
      <c r="I48" s="19">
        <v>-6</v>
      </c>
      <c r="J48" s="36">
        <v>-10</v>
      </c>
      <c r="K48" s="15">
        <v>-1</v>
      </c>
      <c r="L48" s="15">
        <v>-8</v>
      </c>
      <c r="M48" s="15">
        <v>-15</v>
      </c>
      <c r="N48" s="15">
        <v>23</v>
      </c>
      <c r="O48" s="27">
        <v>14</v>
      </c>
      <c r="P48" s="15">
        <v>14</v>
      </c>
      <c r="Q48" s="19">
        <v>12</v>
      </c>
      <c r="R48" s="19">
        <v>77</v>
      </c>
      <c r="S48" s="19">
        <v>-5</v>
      </c>
      <c r="T48" s="27">
        <v>7</v>
      </c>
      <c r="U48" s="15">
        <v>91</v>
      </c>
      <c r="V48" s="19">
        <v>1</v>
      </c>
      <c r="W48" s="19">
        <v>-65</v>
      </c>
      <c r="X48" s="19">
        <v>-39</v>
      </c>
      <c r="Y48" s="36">
        <v>-1</v>
      </c>
      <c r="Z48" s="19">
        <v>-104</v>
      </c>
      <c r="AA48" s="19">
        <v>3</v>
      </c>
      <c r="AB48" s="19">
        <v>7</v>
      </c>
      <c r="AC48" s="19">
        <v>6</v>
      </c>
      <c r="AD48" s="19">
        <v>-4</v>
      </c>
      <c r="AE48" s="19">
        <v>12</v>
      </c>
      <c r="AF48" s="19">
        <v>11</v>
      </c>
      <c r="AG48" s="19">
        <v>-16</v>
      </c>
      <c r="AH48" s="19">
        <v>7</v>
      </c>
      <c r="AI48" s="19">
        <v>-8</v>
      </c>
      <c r="AJ48" s="19">
        <v>-7</v>
      </c>
      <c r="AK48" s="19">
        <v>0</v>
      </c>
      <c r="AL48" s="19">
        <v>5</v>
      </c>
    </row>
    <row r="49" spans="2:38">
      <c r="B49" s="26" t="s">
        <v>284</v>
      </c>
      <c r="C49" s="104"/>
      <c r="D49" s="104"/>
      <c r="E49" s="104" t="s">
        <v>113</v>
      </c>
      <c r="F49" s="104">
        <v>-121</v>
      </c>
      <c r="G49" s="104">
        <v>-18</v>
      </c>
      <c r="H49" s="104">
        <v>-44</v>
      </c>
      <c r="I49" s="104">
        <v>-19</v>
      </c>
      <c r="J49" s="36">
        <v>-33</v>
      </c>
      <c r="K49" s="129">
        <v>-114</v>
      </c>
      <c r="L49" s="129">
        <v>-15</v>
      </c>
      <c r="M49" s="129">
        <v>-23</v>
      </c>
      <c r="N49" s="129">
        <v>-12</v>
      </c>
      <c r="O49" s="27">
        <v>-27</v>
      </c>
      <c r="P49" s="129">
        <v>-77</v>
      </c>
      <c r="Q49" s="104">
        <v>-16</v>
      </c>
      <c r="R49" s="104">
        <v>-18</v>
      </c>
      <c r="S49" s="104">
        <v>-38</v>
      </c>
      <c r="T49" s="27">
        <v>-22</v>
      </c>
      <c r="U49" s="129">
        <v>-94</v>
      </c>
      <c r="V49" s="104">
        <v>-14</v>
      </c>
      <c r="W49" s="104">
        <v>-9</v>
      </c>
      <c r="X49" s="104">
        <v>-23</v>
      </c>
      <c r="Y49" s="36">
        <v>-27</v>
      </c>
      <c r="Z49" s="104">
        <v>-73</v>
      </c>
      <c r="AA49" s="104">
        <v>-15</v>
      </c>
      <c r="AB49" s="104">
        <v>-17</v>
      </c>
      <c r="AC49" s="104">
        <v>-51</v>
      </c>
      <c r="AD49" s="104">
        <v>-16</v>
      </c>
      <c r="AE49" s="104">
        <v>-99</v>
      </c>
      <c r="AF49" s="104">
        <v>-17</v>
      </c>
      <c r="AG49" s="104">
        <v>-15</v>
      </c>
      <c r="AH49" s="104">
        <v>-52</v>
      </c>
      <c r="AI49" s="104">
        <v>-25</v>
      </c>
      <c r="AJ49" s="104">
        <v>-109</v>
      </c>
      <c r="AK49" s="104">
        <v>-14</v>
      </c>
      <c r="AL49" s="104">
        <v>-12</v>
      </c>
    </row>
    <row r="50" spans="2:38">
      <c r="B50" s="26"/>
      <c r="C50" s="36"/>
      <c r="D50" s="36"/>
      <c r="E50" s="36"/>
      <c r="F50" s="36"/>
      <c r="G50" s="36"/>
      <c r="H50" s="36"/>
      <c r="I50" s="36"/>
      <c r="J50" s="36"/>
      <c r="K50" s="27"/>
      <c r="L50" s="27"/>
      <c r="M50" s="27"/>
      <c r="N50" s="27"/>
      <c r="O50" s="27"/>
      <c r="P50" s="27"/>
      <c r="Q50" s="36"/>
      <c r="R50" s="36"/>
      <c r="S50" s="36"/>
      <c r="T50" s="27"/>
      <c r="U50" s="27"/>
      <c r="V50" s="36"/>
      <c r="W50" s="36"/>
      <c r="X50" s="36"/>
      <c r="Y50" s="36"/>
      <c r="Z50" s="36"/>
      <c r="AA50" s="36"/>
      <c r="AB50" s="36"/>
      <c r="AC50" s="36"/>
      <c r="AD50" s="36"/>
      <c r="AE50" s="36"/>
      <c r="AF50" s="36"/>
      <c r="AG50" s="36"/>
      <c r="AH50" s="36"/>
      <c r="AI50" s="36"/>
      <c r="AJ50" s="36"/>
      <c r="AK50" s="36"/>
      <c r="AL50" s="36"/>
    </row>
    <row r="51" spans="2:38">
      <c r="B51" s="7" t="s">
        <v>285</v>
      </c>
      <c r="C51" s="38">
        <v>133</v>
      </c>
      <c r="D51" s="38">
        <v>1373</v>
      </c>
      <c r="E51" s="38">
        <v>23</v>
      </c>
      <c r="F51" s="38">
        <v>-798</v>
      </c>
      <c r="G51" s="38">
        <v>-71</v>
      </c>
      <c r="H51" s="38">
        <v>-461</v>
      </c>
      <c r="I51" s="38">
        <v>-219</v>
      </c>
      <c r="J51" s="38">
        <v>-97</v>
      </c>
      <c r="K51" s="21">
        <v>-848</v>
      </c>
      <c r="L51" s="21">
        <v>-169</v>
      </c>
      <c r="M51" s="21">
        <v>-448</v>
      </c>
      <c r="N51" s="21">
        <v>-384</v>
      </c>
      <c r="O51" s="21">
        <v>-733</v>
      </c>
      <c r="P51" s="21">
        <v>-1734</v>
      </c>
      <c r="Q51" s="38">
        <v>-73</v>
      </c>
      <c r="R51" s="38">
        <v>-532</v>
      </c>
      <c r="S51" s="38">
        <v>-83</v>
      </c>
      <c r="T51" s="21">
        <v>-168</v>
      </c>
      <c r="U51" s="21">
        <v>-856</v>
      </c>
      <c r="V51" s="38">
        <v>65</v>
      </c>
      <c r="W51" s="38">
        <v>230</v>
      </c>
      <c r="X51" s="38">
        <v>27</v>
      </c>
      <c r="Y51" s="38">
        <v>-994</v>
      </c>
      <c r="Z51" s="38">
        <v>-672</v>
      </c>
      <c r="AA51" s="38">
        <v>-68</v>
      </c>
      <c r="AB51" s="38">
        <v>-112</v>
      </c>
      <c r="AC51" s="38">
        <v>-426</v>
      </c>
      <c r="AD51" s="38">
        <v>-217</v>
      </c>
      <c r="AE51" s="38">
        <v>-823</v>
      </c>
      <c r="AF51" s="38">
        <v>-85</v>
      </c>
      <c r="AG51" s="38">
        <v>-510</v>
      </c>
      <c r="AH51" s="38">
        <v>-504</v>
      </c>
      <c r="AI51" s="38">
        <v>-230</v>
      </c>
      <c r="AJ51" s="38">
        <v>-1330</v>
      </c>
      <c r="AK51" s="38">
        <v>400</v>
      </c>
      <c r="AL51" s="38">
        <v>-343</v>
      </c>
    </row>
    <row r="52" spans="2:38">
      <c r="B52" s="47" t="s">
        <v>286</v>
      </c>
      <c r="C52" s="98">
        <v>0</v>
      </c>
      <c r="D52" s="98">
        <v>0</v>
      </c>
      <c r="E52" s="98">
        <v>0</v>
      </c>
      <c r="F52" s="98">
        <v>-3</v>
      </c>
      <c r="G52" s="98">
        <v>-2</v>
      </c>
      <c r="H52" s="98">
        <v>-2</v>
      </c>
      <c r="I52" s="98">
        <v>-4</v>
      </c>
      <c r="J52" s="98">
        <v>0</v>
      </c>
      <c r="K52" s="128">
        <v>-8</v>
      </c>
      <c r="L52" s="128">
        <v>0</v>
      </c>
      <c r="M52" s="128">
        <v>0</v>
      </c>
      <c r="N52" s="128">
        <v>0</v>
      </c>
      <c r="O52" s="128">
        <v>0</v>
      </c>
      <c r="P52" s="128">
        <v>0</v>
      </c>
      <c r="Q52" s="98">
        <v>0</v>
      </c>
      <c r="R52" s="98">
        <v>0</v>
      </c>
      <c r="S52" s="98">
        <v>0</v>
      </c>
      <c r="T52" s="128">
        <v>0</v>
      </c>
      <c r="U52" s="128">
        <v>0</v>
      </c>
      <c r="V52" s="98">
        <v>0</v>
      </c>
      <c r="W52" s="98">
        <v>0</v>
      </c>
      <c r="X52" s="98">
        <v>0</v>
      </c>
      <c r="Y52" s="98">
        <v>0</v>
      </c>
      <c r="Z52" s="98">
        <v>0</v>
      </c>
      <c r="AA52" s="98">
        <v>0</v>
      </c>
      <c r="AB52" s="98">
        <v>0</v>
      </c>
      <c r="AC52" s="98">
        <v>0</v>
      </c>
      <c r="AD52" s="98">
        <v>0</v>
      </c>
      <c r="AE52" s="98">
        <v>0</v>
      </c>
      <c r="AF52" s="98">
        <v>0</v>
      </c>
      <c r="AG52" s="98">
        <v>0</v>
      </c>
      <c r="AH52" s="98">
        <v>0</v>
      </c>
      <c r="AI52" s="98">
        <v>0</v>
      </c>
      <c r="AJ52" s="98">
        <v>0</v>
      </c>
      <c r="AK52" s="98">
        <v>0</v>
      </c>
      <c r="AL52" s="98">
        <v>0</v>
      </c>
    </row>
    <row r="53" spans="2:38">
      <c r="C53" s="19"/>
      <c r="D53" s="19"/>
      <c r="E53" s="19"/>
      <c r="F53" s="19"/>
      <c r="G53" s="19"/>
      <c r="H53" s="19"/>
      <c r="I53" s="19"/>
      <c r="J53" s="19"/>
      <c r="K53" s="15"/>
      <c r="L53" s="15"/>
      <c r="M53" s="15"/>
      <c r="N53" s="15"/>
      <c r="O53" s="15"/>
      <c r="P53" s="15"/>
      <c r="Q53" s="19"/>
      <c r="R53" s="19"/>
      <c r="S53" s="19"/>
      <c r="T53" s="15"/>
      <c r="U53" s="15"/>
      <c r="V53" s="19"/>
      <c r="W53" s="19"/>
      <c r="X53" s="19"/>
      <c r="Y53" s="19"/>
      <c r="Z53" s="19"/>
      <c r="AA53" s="19"/>
      <c r="AB53" s="19"/>
      <c r="AC53" s="19"/>
      <c r="AD53" s="19"/>
      <c r="AE53" s="19"/>
      <c r="AF53" s="19"/>
      <c r="AG53" s="19"/>
      <c r="AH53" s="19"/>
      <c r="AI53" s="19"/>
      <c r="AJ53" s="19"/>
      <c r="AK53" s="19"/>
      <c r="AL53" s="19"/>
    </row>
    <row r="54" spans="2:38">
      <c r="B54" s="7" t="s">
        <v>287</v>
      </c>
      <c r="C54" s="38">
        <v>133</v>
      </c>
      <c r="D54" s="38">
        <v>1373</v>
      </c>
      <c r="E54" s="38">
        <v>23</v>
      </c>
      <c r="F54" s="38">
        <v>-801</v>
      </c>
      <c r="G54" s="38">
        <v>-73</v>
      </c>
      <c r="H54" s="38">
        <v>-463</v>
      </c>
      <c r="I54" s="38">
        <v>-223</v>
      </c>
      <c r="J54" s="38">
        <v>-97</v>
      </c>
      <c r="K54" s="21">
        <v>-856</v>
      </c>
      <c r="L54" s="21">
        <v>-169</v>
      </c>
      <c r="M54" s="21">
        <v>-448</v>
      </c>
      <c r="N54" s="21">
        <v>-384</v>
      </c>
      <c r="O54" s="21">
        <v>-733</v>
      </c>
      <c r="P54" s="21">
        <v>-1734</v>
      </c>
      <c r="Q54" s="38">
        <v>-73</v>
      </c>
      <c r="R54" s="38">
        <v>-532</v>
      </c>
      <c r="S54" s="38">
        <v>-83</v>
      </c>
      <c r="T54" s="21">
        <v>-168</v>
      </c>
      <c r="U54" s="21">
        <v>-856</v>
      </c>
      <c r="V54" s="38">
        <v>65</v>
      </c>
      <c r="W54" s="38">
        <v>230</v>
      </c>
      <c r="X54" s="38">
        <v>27</v>
      </c>
      <c r="Y54" s="38">
        <v>-994</v>
      </c>
      <c r="Z54" s="38">
        <v>-672</v>
      </c>
      <c r="AA54" s="38">
        <v>-68</v>
      </c>
      <c r="AB54" s="38">
        <v>-112</v>
      </c>
      <c r="AC54" s="38">
        <v>-426</v>
      </c>
      <c r="AD54" s="38">
        <v>-217</v>
      </c>
      <c r="AE54" s="38">
        <v>-823</v>
      </c>
      <c r="AF54" s="38">
        <v>-85</v>
      </c>
      <c r="AG54" s="38">
        <v>-510</v>
      </c>
      <c r="AH54" s="38">
        <v>-504</v>
      </c>
      <c r="AI54" s="38">
        <v>-230</v>
      </c>
      <c r="AJ54" s="38">
        <v>-1330</v>
      </c>
      <c r="AK54" s="38">
        <v>400</v>
      </c>
      <c r="AL54" s="38">
        <v>-343</v>
      </c>
    </row>
    <row r="55" spans="2:38">
      <c r="C55" s="19"/>
      <c r="D55" s="19"/>
      <c r="E55" s="19"/>
      <c r="F55" s="19"/>
      <c r="G55" s="19"/>
      <c r="H55" s="19"/>
      <c r="I55" s="19"/>
      <c r="J55" s="19"/>
      <c r="K55" s="15"/>
      <c r="L55" s="15"/>
      <c r="M55" s="15"/>
      <c r="N55" s="15"/>
      <c r="O55" s="15"/>
      <c r="P55" s="15"/>
      <c r="Q55" s="19"/>
      <c r="R55" s="19"/>
      <c r="S55" s="19"/>
      <c r="T55" s="15"/>
      <c r="U55" s="15"/>
      <c r="V55" s="19"/>
      <c r="W55" s="19"/>
      <c r="X55" s="19"/>
      <c r="Y55" s="19"/>
      <c r="Z55" s="19"/>
      <c r="AA55" s="19"/>
      <c r="AB55" s="19"/>
      <c r="AC55" s="19"/>
      <c r="AD55" s="19"/>
      <c r="AE55" s="19"/>
      <c r="AF55" s="19"/>
      <c r="AG55" s="19"/>
      <c r="AH55" s="19"/>
      <c r="AI55" s="19"/>
      <c r="AJ55" s="19"/>
      <c r="AK55" s="19"/>
      <c r="AL55" s="19"/>
    </row>
    <row r="56" spans="2:38" ht="14.4" thickBot="1">
      <c r="B56" s="8" t="s">
        <v>288</v>
      </c>
      <c r="C56" s="101">
        <v>1444</v>
      </c>
      <c r="D56" s="101">
        <v>2259</v>
      </c>
      <c r="E56" s="101">
        <v>-3607</v>
      </c>
      <c r="F56" s="101">
        <v>-14</v>
      </c>
      <c r="G56" s="101">
        <v>91</v>
      </c>
      <c r="H56" s="101">
        <v>-536</v>
      </c>
      <c r="I56" s="101">
        <v>989</v>
      </c>
      <c r="J56" s="101">
        <v>-371</v>
      </c>
      <c r="K56" s="20">
        <v>173</v>
      </c>
      <c r="L56" s="20">
        <v>-156</v>
      </c>
      <c r="M56" s="20">
        <v>-131</v>
      </c>
      <c r="N56" s="20">
        <v>189</v>
      </c>
      <c r="O56" s="20">
        <v>-479</v>
      </c>
      <c r="P56" s="20">
        <v>-577</v>
      </c>
      <c r="Q56" s="101">
        <v>368</v>
      </c>
      <c r="R56" s="101">
        <v>-418</v>
      </c>
      <c r="S56" s="101">
        <v>303</v>
      </c>
      <c r="T56" s="20">
        <v>-364</v>
      </c>
      <c r="U56" s="20">
        <v>-111</v>
      </c>
      <c r="V56" s="101">
        <v>184</v>
      </c>
      <c r="W56" s="101">
        <v>85</v>
      </c>
      <c r="X56" s="101">
        <v>356</v>
      </c>
      <c r="Y56" s="101">
        <v>-424</v>
      </c>
      <c r="Z56" s="101">
        <v>201</v>
      </c>
      <c r="AA56" s="101">
        <v>-8</v>
      </c>
      <c r="AB56" s="101">
        <v>-219</v>
      </c>
      <c r="AC56" s="101">
        <v>188</v>
      </c>
      <c r="AD56" s="101">
        <v>158</v>
      </c>
      <c r="AE56" s="101">
        <v>118</v>
      </c>
      <c r="AF56" s="101">
        <v>41</v>
      </c>
      <c r="AG56" s="101">
        <v>-269</v>
      </c>
      <c r="AH56" s="101">
        <v>-53</v>
      </c>
      <c r="AI56" s="101">
        <v>1</v>
      </c>
      <c r="AJ56" s="101">
        <v>-280</v>
      </c>
      <c r="AK56" s="101">
        <v>276</v>
      </c>
      <c r="AL56" s="101">
        <v>-342</v>
      </c>
    </row>
    <row r="57" spans="2:38" ht="14.4" thickTop="1">
      <c r="C57" s="19"/>
      <c r="D57" s="19"/>
      <c r="E57" s="19"/>
      <c r="F57" s="19"/>
      <c r="G57" s="19"/>
      <c r="H57" s="19"/>
      <c r="I57" s="19"/>
      <c r="J57" s="19"/>
      <c r="K57" s="15"/>
      <c r="L57" s="82"/>
      <c r="M57" s="82"/>
      <c r="N57" s="82"/>
      <c r="O57" s="82"/>
      <c r="P57" s="15"/>
      <c r="Q57" s="19"/>
      <c r="R57" s="19"/>
      <c r="S57" s="19"/>
      <c r="T57" s="82"/>
      <c r="U57" s="15"/>
      <c r="V57" s="19"/>
      <c r="W57" s="19"/>
      <c r="X57" s="19"/>
      <c r="Y57" s="19"/>
      <c r="Z57" s="19"/>
      <c r="AA57" s="19"/>
      <c r="AB57" s="19"/>
      <c r="AC57" s="19"/>
      <c r="AD57" s="19"/>
      <c r="AE57" s="19"/>
      <c r="AF57" s="19"/>
      <c r="AG57" s="19"/>
      <c r="AH57" s="19"/>
      <c r="AI57" s="19"/>
      <c r="AJ57" s="19"/>
      <c r="AK57" s="19"/>
      <c r="AL57" s="19"/>
    </row>
    <row r="58" spans="2:38">
      <c r="B58" s="37" t="s">
        <v>289</v>
      </c>
      <c r="C58" s="70">
        <v>921</v>
      </c>
      <c r="D58" s="70">
        <v>2368</v>
      </c>
      <c r="E58" s="70">
        <v>4623</v>
      </c>
      <c r="F58" s="70">
        <v>1004</v>
      </c>
      <c r="G58" s="70">
        <v>988</v>
      </c>
      <c r="H58" s="70">
        <v>1085</v>
      </c>
      <c r="I58" s="70">
        <v>540</v>
      </c>
      <c r="J58" s="70">
        <v>1532</v>
      </c>
      <c r="K58" s="39">
        <v>988</v>
      </c>
      <c r="L58" s="39">
        <v>1165</v>
      </c>
      <c r="M58" s="39">
        <v>999</v>
      </c>
      <c r="N58" s="39">
        <v>864</v>
      </c>
      <c r="O58" s="39">
        <v>1043</v>
      </c>
      <c r="P58" s="39">
        <v>1165</v>
      </c>
      <c r="Q58" s="70">
        <v>563</v>
      </c>
      <c r="R58" s="70">
        <v>936</v>
      </c>
      <c r="S58" s="70">
        <v>520</v>
      </c>
      <c r="T58" s="39">
        <v>821</v>
      </c>
      <c r="U58" s="39">
        <v>563</v>
      </c>
      <c r="V58" s="70">
        <v>456</v>
      </c>
      <c r="W58" s="70">
        <v>647</v>
      </c>
      <c r="X58" s="70">
        <v>731</v>
      </c>
      <c r="Y58" s="70">
        <v>1078</v>
      </c>
      <c r="Z58" s="70">
        <v>456</v>
      </c>
      <c r="AA58" s="70">
        <v>645</v>
      </c>
      <c r="AB58" s="70">
        <v>633</v>
      </c>
      <c r="AC58" s="70">
        <v>398</v>
      </c>
      <c r="AD58" s="70">
        <v>589</v>
      </c>
      <c r="AE58" s="70">
        <v>645</v>
      </c>
      <c r="AF58" s="70">
        <v>749</v>
      </c>
      <c r="AG58" s="70">
        <v>794</v>
      </c>
      <c r="AH58" s="70">
        <v>519</v>
      </c>
      <c r="AI58" s="70">
        <v>460</v>
      </c>
      <c r="AJ58" s="70">
        <v>749</v>
      </c>
      <c r="AK58" s="70">
        <v>460</v>
      </c>
      <c r="AL58" s="70">
        <v>735</v>
      </c>
    </row>
    <row r="59" spans="2:38">
      <c r="B59" s="1" t="s">
        <v>288</v>
      </c>
      <c r="C59" s="19">
        <v>1444</v>
      </c>
      <c r="D59" s="19">
        <v>2259</v>
      </c>
      <c r="E59" s="19">
        <v>-3607</v>
      </c>
      <c r="F59" s="19">
        <v>-14</v>
      </c>
      <c r="G59" s="19">
        <v>91</v>
      </c>
      <c r="H59" s="19">
        <v>-536</v>
      </c>
      <c r="I59" s="19">
        <v>989</v>
      </c>
      <c r="J59" s="19">
        <v>-371</v>
      </c>
      <c r="K59" s="15">
        <v>173</v>
      </c>
      <c r="L59" s="15">
        <v>-156</v>
      </c>
      <c r="M59" s="15">
        <v>-131</v>
      </c>
      <c r="N59" s="15">
        <v>189</v>
      </c>
      <c r="O59" s="15">
        <v>-479</v>
      </c>
      <c r="P59" s="15">
        <v>-577</v>
      </c>
      <c r="Q59" s="19">
        <v>368</v>
      </c>
      <c r="R59" s="19">
        <v>-418</v>
      </c>
      <c r="S59" s="19">
        <v>303</v>
      </c>
      <c r="T59" s="15">
        <v>-364</v>
      </c>
      <c r="U59" s="15">
        <v>-111</v>
      </c>
      <c r="V59" s="19">
        <v>184</v>
      </c>
      <c r="W59" s="19">
        <v>85</v>
      </c>
      <c r="X59" s="19">
        <v>356</v>
      </c>
      <c r="Y59" s="19">
        <v>-424</v>
      </c>
      <c r="Z59" s="19">
        <v>201</v>
      </c>
      <c r="AA59" s="19">
        <v>-8</v>
      </c>
      <c r="AB59" s="19">
        <v>-219</v>
      </c>
      <c r="AC59" s="19">
        <v>188</v>
      </c>
      <c r="AD59" s="19">
        <v>158</v>
      </c>
      <c r="AE59" s="19">
        <v>118</v>
      </c>
      <c r="AF59" s="19">
        <v>41</v>
      </c>
      <c r="AG59" s="19">
        <v>-269</v>
      </c>
      <c r="AH59" s="19">
        <v>-53</v>
      </c>
      <c r="AI59" s="19">
        <v>3</v>
      </c>
      <c r="AJ59" s="19">
        <v>-280</v>
      </c>
      <c r="AK59" s="19">
        <v>276</v>
      </c>
      <c r="AL59" s="19">
        <v>-342</v>
      </c>
    </row>
    <row r="60" spans="2:38">
      <c r="B60" s="26" t="s">
        <v>290</v>
      </c>
      <c r="C60" s="36">
        <v>3</v>
      </c>
      <c r="D60" s="36">
        <v>-4</v>
      </c>
      <c r="E60" s="36">
        <v>-12</v>
      </c>
      <c r="F60" s="36">
        <v>-2</v>
      </c>
      <c r="G60" s="36">
        <v>6</v>
      </c>
      <c r="H60" s="36">
        <v>-9</v>
      </c>
      <c r="I60" s="36">
        <v>3</v>
      </c>
      <c r="J60" s="36">
        <v>4</v>
      </c>
      <c r="K60" s="27">
        <v>4</v>
      </c>
      <c r="L60" s="27">
        <v>-10</v>
      </c>
      <c r="M60" s="27">
        <v>-4</v>
      </c>
      <c r="N60" s="27">
        <v>-10</v>
      </c>
      <c r="O60" s="27">
        <v>-1</v>
      </c>
      <c r="P60" s="27">
        <v>-25</v>
      </c>
      <c r="Q60" s="36">
        <v>5</v>
      </c>
      <c r="R60" s="36">
        <v>2</v>
      </c>
      <c r="S60" s="36">
        <v>-2</v>
      </c>
      <c r="T60" s="27">
        <v>-1</v>
      </c>
      <c r="U60" s="27">
        <v>4</v>
      </c>
      <c r="V60" s="36">
        <v>7</v>
      </c>
      <c r="W60" s="36">
        <v>-1</v>
      </c>
      <c r="X60" s="36">
        <v>4</v>
      </c>
      <c r="Y60" s="36">
        <v>-22</v>
      </c>
      <c r="Z60" s="36">
        <v>-12</v>
      </c>
      <c r="AA60" s="36">
        <v>-3</v>
      </c>
      <c r="AB60" s="36">
        <v>-16</v>
      </c>
      <c r="AC60" s="36">
        <v>3</v>
      </c>
      <c r="AD60" s="36">
        <v>2</v>
      </c>
      <c r="AE60" s="36">
        <v>-14</v>
      </c>
      <c r="AF60" s="36">
        <v>4</v>
      </c>
      <c r="AG60" s="36">
        <v>-4</v>
      </c>
      <c r="AH60" s="36">
        <v>-7</v>
      </c>
      <c r="AI60" s="36">
        <v>-2</v>
      </c>
      <c r="AJ60" s="36">
        <v>-8</v>
      </c>
      <c r="AK60" s="36">
        <v>-3</v>
      </c>
      <c r="AL60" s="36">
        <v>-14</v>
      </c>
    </row>
    <row r="61" spans="2:38">
      <c r="B61" s="5" t="s">
        <v>291</v>
      </c>
      <c r="C61" s="81">
        <v>2368</v>
      </c>
      <c r="D61" s="81">
        <v>4623</v>
      </c>
      <c r="E61" s="81">
        <v>1004</v>
      </c>
      <c r="F61" s="81">
        <v>988</v>
      </c>
      <c r="G61" s="81">
        <v>1085</v>
      </c>
      <c r="H61" s="81">
        <v>540</v>
      </c>
      <c r="I61" s="81">
        <v>1532</v>
      </c>
      <c r="J61" s="81">
        <v>1165</v>
      </c>
      <c r="K61" s="22">
        <v>1165</v>
      </c>
      <c r="L61" s="22">
        <v>999</v>
      </c>
      <c r="M61" s="22">
        <v>864</v>
      </c>
      <c r="N61" s="22">
        <v>1043</v>
      </c>
      <c r="O61" s="22">
        <v>563</v>
      </c>
      <c r="P61" s="22">
        <v>563</v>
      </c>
      <c r="Q61" s="81">
        <v>936</v>
      </c>
      <c r="R61" s="81">
        <v>520</v>
      </c>
      <c r="S61" s="81">
        <v>821</v>
      </c>
      <c r="T61" s="22">
        <v>456</v>
      </c>
      <c r="U61" s="22">
        <v>456</v>
      </c>
      <c r="V61" s="81">
        <v>647</v>
      </c>
      <c r="W61" s="81">
        <v>731</v>
      </c>
      <c r="X61" s="81">
        <v>1091</v>
      </c>
      <c r="Y61" s="81">
        <v>632</v>
      </c>
      <c r="Z61" s="81">
        <v>645</v>
      </c>
      <c r="AA61" s="81">
        <v>634</v>
      </c>
      <c r="AB61" s="81">
        <v>398</v>
      </c>
      <c r="AC61" s="81">
        <v>589</v>
      </c>
      <c r="AD61" s="81">
        <v>749</v>
      </c>
      <c r="AE61" s="81">
        <v>749</v>
      </c>
      <c r="AF61" s="81">
        <v>794</v>
      </c>
      <c r="AG61" s="81">
        <v>521</v>
      </c>
      <c r="AH61" s="81">
        <v>459</v>
      </c>
      <c r="AI61" s="81">
        <v>461</v>
      </c>
      <c r="AJ61" s="81">
        <v>461</v>
      </c>
      <c r="AK61" s="81">
        <v>733</v>
      </c>
      <c r="AL61" s="81">
        <v>379</v>
      </c>
    </row>
    <row r="62" spans="2:38">
      <c r="B62" s="26" t="s">
        <v>292</v>
      </c>
      <c r="C62" s="36">
        <v>0</v>
      </c>
      <c r="D62" s="36">
        <v>0</v>
      </c>
      <c r="E62" s="36">
        <v>0</v>
      </c>
      <c r="F62" s="36">
        <v>0</v>
      </c>
      <c r="G62" s="36">
        <v>-6</v>
      </c>
      <c r="H62" s="36">
        <v>-11</v>
      </c>
      <c r="I62" s="36">
        <v>0</v>
      </c>
      <c r="J62" s="36">
        <v>0</v>
      </c>
      <c r="K62" s="27">
        <v>0</v>
      </c>
      <c r="L62" s="27">
        <v>0</v>
      </c>
      <c r="M62" s="27">
        <v>0</v>
      </c>
      <c r="N62" s="27">
        <v>0</v>
      </c>
      <c r="O62" s="27">
        <v>0</v>
      </c>
      <c r="P62" s="27">
        <v>0</v>
      </c>
      <c r="Q62" s="36">
        <v>0</v>
      </c>
      <c r="R62" s="36">
        <v>0</v>
      </c>
      <c r="S62" s="36">
        <v>0</v>
      </c>
      <c r="T62" s="27">
        <v>0</v>
      </c>
      <c r="U62" s="27">
        <v>0</v>
      </c>
      <c r="V62" s="36">
        <v>0</v>
      </c>
      <c r="W62" s="36">
        <v>0</v>
      </c>
      <c r="X62" s="36">
        <v>13</v>
      </c>
      <c r="Y62" s="36">
        <v>-13</v>
      </c>
      <c r="Z62" s="36">
        <v>0</v>
      </c>
      <c r="AA62" s="36">
        <v>0</v>
      </c>
      <c r="AB62" s="36">
        <v>0</v>
      </c>
      <c r="AC62" s="36">
        <v>1</v>
      </c>
      <c r="AD62" s="36">
        <v>0</v>
      </c>
      <c r="AE62" s="36">
        <v>0</v>
      </c>
      <c r="AF62" s="36">
        <v>0</v>
      </c>
      <c r="AG62" s="36">
        <v>0</v>
      </c>
      <c r="AH62" s="36">
        <v>0</v>
      </c>
      <c r="AI62" s="36">
        <v>0</v>
      </c>
      <c r="AJ62" s="36">
        <v>0</v>
      </c>
      <c r="AK62" s="36">
        <v>0</v>
      </c>
      <c r="AL62" s="36">
        <v>0</v>
      </c>
    </row>
    <row r="63" spans="2:38" ht="14.4" thickBot="1">
      <c r="B63" s="48" t="s">
        <v>293</v>
      </c>
      <c r="C63" s="91">
        <v>2368</v>
      </c>
      <c r="D63" s="91">
        <v>4623</v>
      </c>
      <c r="E63" s="91">
        <v>1004</v>
      </c>
      <c r="F63" s="91">
        <v>988</v>
      </c>
      <c r="G63" s="91">
        <v>1079</v>
      </c>
      <c r="H63" s="91">
        <v>529</v>
      </c>
      <c r="I63" s="91">
        <v>1532</v>
      </c>
      <c r="J63" s="91">
        <v>1165</v>
      </c>
      <c r="K63" s="121">
        <v>1165</v>
      </c>
      <c r="L63" s="121">
        <v>999</v>
      </c>
      <c r="M63" s="121">
        <v>864</v>
      </c>
      <c r="N63" s="121">
        <v>1043</v>
      </c>
      <c r="O63" s="121">
        <v>563</v>
      </c>
      <c r="P63" s="121">
        <v>563</v>
      </c>
      <c r="Q63" s="91">
        <v>936</v>
      </c>
      <c r="R63" s="91">
        <v>520</v>
      </c>
      <c r="S63" s="91">
        <v>821</v>
      </c>
      <c r="T63" s="121">
        <v>456</v>
      </c>
      <c r="U63" s="121">
        <v>456</v>
      </c>
      <c r="V63" s="91">
        <v>647</v>
      </c>
      <c r="W63" s="91">
        <v>731</v>
      </c>
      <c r="X63" s="91">
        <v>1078</v>
      </c>
      <c r="Y63" s="91">
        <v>645</v>
      </c>
      <c r="Z63" s="91">
        <v>645</v>
      </c>
      <c r="AA63" s="91">
        <v>634</v>
      </c>
      <c r="AB63" s="91">
        <v>398</v>
      </c>
      <c r="AC63" s="91">
        <v>588</v>
      </c>
      <c r="AD63" s="91">
        <v>749</v>
      </c>
      <c r="AE63" s="91">
        <v>749</v>
      </c>
      <c r="AF63" s="91">
        <v>794</v>
      </c>
      <c r="AG63" s="91">
        <v>521</v>
      </c>
      <c r="AH63" s="91">
        <v>459</v>
      </c>
      <c r="AI63" s="91">
        <v>461</v>
      </c>
      <c r="AJ63" s="91">
        <v>461</v>
      </c>
      <c r="AK63" s="91">
        <v>733</v>
      </c>
      <c r="AL63" s="91">
        <v>379</v>
      </c>
    </row>
    <row r="64" spans="2:38" ht="6" customHeight="1" thickTop="1">
      <c r="B64" s="5"/>
      <c r="C64" s="81"/>
      <c r="D64" s="81"/>
      <c r="E64" s="81"/>
      <c r="F64" s="81"/>
      <c r="G64" s="81"/>
      <c r="H64" s="81"/>
      <c r="I64" s="81"/>
      <c r="J64" s="81"/>
    </row>
    <row r="65" spans="2:10" ht="12" customHeight="1">
      <c r="B65" s="109"/>
      <c r="C65" s="109"/>
      <c r="D65" s="109"/>
      <c r="E65" s="109"/>
      <c r="F65" s="109"/>
      <c r="G65" s="109"/>
      <c r="H65" s="109"/>
      <c r="I65" s="109"/>
      <c r="J65" s="109"/>
    </row>
  </sheetData>
  <pageMargins left="0.23622047244094491" right="0.23622047244094491" top="0.74803149606299213" bottom="0.74803149606299213" header="0.31496062992125984" footer="0.31496062992125984"/>
  <pageSetup paperSize="9" scale="54" orientation="landscape" r:id="rId1"/>
  <headerFooter scaleWithDoc="0">
    <oddHeader>&amp;L&amp;G</oddHeader>
    <oddFooter>Page &amp;P</oddFooter>
  </headerFooter>
  <customProperties>
    <customPr name="EpmWorksheetKeyString_GUID" r:id="rId2"/>
  </customProperties>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AF43"/>
  <sheetViews>
    <sheetView showGridLines="0" view="pageBreakPreview" zoomScaleNormal="80" zoomScaleSheetLayoutView="100" zoomScalePageLayoutView="30" workbookViewId="0">
      <pane xSplit="5" topLeftCell="N1" activePane="topRight" state="frozen"/>
      <selection pane="topRight"/>
    </sheetView>
  </sheetViews>
  <sheetFormatPr defaultColWidth="9.44140625" defaultRowHeight="13.8" outlineLevelCol="1"/>
  <cols>
    <col min="1" max="1" width="2.5546875" style="1" customWidth="1"/>
    <col min="2" max="2" width="57" style="1" customWidth="1"/>
    <col min="3" max="4" width="13.44140625" style="1" hidden="1" customWidth="1" outlineLevel="1"/>
    <col min="5" max="13" width="13" style="1" hidden="1" customWidth="1" outlineLevel="1"/>
    <col min="14" max="14" width="13" style="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23" width="13" style="1" hidden="1" customWidth="1" outlineLevel="1"/>
    <col min="24" max="24" width="11.44140625" style="1" hidden="1" customWidth="1" outlineLevel="1"/>
    <col min="25" max="25" width="10.5546875" style="1" hidden="1" customWidth="1" outlineLevel="1"/>
    <col min="26" max="26" width="13" style="1" customWidth="1" collapsed="1"/>
    <col min="27" max="32" width="13" style="1" customWidth="1"/>
    <col min="33" max="16384" width="9.44140625" style="1"/>
  </cols>
  <sheetData>
    <row r="2" spans="2:32" ht="17.399999999999999">
      <c r="B2" s="23" t="s">
        <v>13</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2:32" ht="6.75" customHeight="1">
      <c r="V3"/>
      <c r="W3"/>
      <c r="X3"/>
      <c r="Y3"/>
      <c r="Z3"/>
      <c r="AA3"/>
      <c r="AB3"/>
      <c r="AC3"/>
      <c r="AD3"/>
      <c r="AE3"/>
      <c r="AF3"/>
    </row>
    <row r="4" spans="2:32" ht="14.4">
      <c r="C4" s="2"/>
      <c r="D4" s="2"/>
      <c r="E4" s="2"/>
      <c r="F4" s="2"/>
      <c r="G4" s="2"/>
      <c r="H4" s="2"/>
      <c r="I4" s="2"/>
      <c r="J4" s="2"/>
      <c r="K4" s="2"/>
      <c r="L4" s="2"/>
      <c r="M4" s="2"/>
      <c r="N4" s="2"/>
      <c r="O4" s="2"/>
      <c r="P4" s="2"/>
      <c r="Q4" s="2"/>
      <c r="R4" s="2"/>
      <c r="S4" s="2"/>
      <c r="T4" s="2"/>
      <c r="U4" s="2"/>
      <c r="V4"/>
      <c r="W4"/>
      <c r="X4"/>
      <c r="Y4"/>
      <c r="Z4"/>
      <c r="AA4"/>
      <c r="AB4"/>
      <c r="AC4"/>
      <c r="AD4"/>
      <c r="AE4"/>
      <c r="AF4"/>
    </row>
    <row r="5" spans="2:32" ht="44.25" customHeight="1">
      <c r="B5" s="5" t="s">
        <v>19</v>
      </c>
      <c r="C5" s="164" t="s">
        <v>20</v>
      </c>
      <c r="D5" s="165" t="s">
        <v>21</v>
      </c>
      <c r="E5" s="166" t="s">
        <v>157</v>
      </c>
      <c r="F5" s="166" t="s">
        <v>23</v>
      </c>
      <c r="G5" s="113" t="s">
        <v>165</v>
      </c>
      <c r="H5" s="113" t="s">
        <v>166</v>
      </c>
      <c r="I5" s="113" t="s">
        <v>167</v>
      </c>
      <c r="J5" s="32" t="s">
        <v>24</v>
      </c>
      <c r="K5" s="31" t="s">
        <v>25</v>
      </c>
      <c r="L5" s="31" t="s">
        <v>26</v>
      </c>
      <c r="M5" s="31" t="s">
        <v>27</v>
      </c>
      <c r="N5" s="32" t="s">
        <v>29</v>
      </c>
      <c r="O5" s="31" t="s">
        <v>30</v>
      </c>
      <c r="P5" s="31" t="s">
        <v>31</v>
      </c>
      <c r="Q5" s="31" t="s">
        <v>32</v>
      </c>
      <c r="R5" s="32" t="s">
        <v>34</v>
      </c>
      <c r="S5" s="32" t="s">
        <v>35</v>
      </c>
      <c r="T5" s="32" t="s">
        <v>36</v>
      </c>
      <c r="U5" s="32" t="s">
        <v>37</v>
      </c>
      <c r="V5" s="32" t="s">
        <v>39</v>
      </c>
      <c r="W5" s="32" t="s">
        <v>40</v>
      </c>
      <c r="X5" s="32" t="s">
        <v>41</v>
      </c>
      <c r="Y5" s="32" t="s">
        <v>42</v>
      </c>
      <c r="Z5" s="32" t="s">
        <v>44</v>
      </c>
      <c r="AA5" s="32" t="s">
        <v>176</v>
      </c>
      <c r="AB5" s="32" t="s">
        <v>294</v>
      </c>
      <c r="AC5" s="32" t="s">
        <v>47</v>
      </c>
      <c r="AD5" s="32" t="s">
        <v>49</v>
      </c>
      <c r="AE5" s="32" t="s">
        <v>50</v>
      </c>
      <c r="AF5" s="32" t="s">
        <v>51</v>
      </c>
    </row>
    <row r="6" spans="2:32" ht="6.75" customHeight="1">
      <c r="B6" s="5"/>
      <c r="C6" s="35"/>
      <c r="D6" s="35"/>
      <c r="E6" s="35"/>
      <c r="F6" s="35"/>
      <c r="G6" s="105"/>
      <c r="H6" s="105"/>
      <c r="I6" s="105"/>
      <c r="J6" s="126"/>
      <c r="K6" s="126"/>
      <c r="L6" s="126"/>
      <c r="M6" s="126"/>
      <c r="N6" s="126"/>
      <c r="O6" s="126"/>
      <c r="R6" s="126"/>
      <c r="S6" s="126"/>
      <c r="T6" s="126"/>
      <c r="U6" s="126"/>
      <c r="V6" s="126"/>
      <c r="W6" s="126"/>
      <c r="X6" s="126"/>
      <c r="Y6" s="126"/>
      <c r="Z6" s="126"/>
      <c r="AA6" s="126"/>
      <c r="AB6" s="126"/>
      <c r="AC6" s="126"/>
      <c r="AD6" s="126"/>
      <c r="AE6" s="126"/>
      <c r="AF6" s="126"/>
    </row>
    <row r="7" spans="2:32">
      <c r="B7" s="26" t="s">
        <v>295</v>
      </c>
      <c r="C7" s="27">
        <v>-1361</v>
      </c>
      <c r="D7" s="27">
        <v>-3240</v>
      </c>
      <c r="E7" s="36">
        <v>-3694</v>
      </c>
      <c r="F7" s="36">
        <v>-3683</v>
      </c>
      <c r="G7" s="120" t="s">
        <v>296</v>
      </c>
      <c r="H7" s="120" t="s">
        <v>297</v>
      </c>
      <c r="I7" s="120" t="s">
        <v>298</v>
      </c>
      <c r="J7" s="36">
        <v>-3712</v>
      </c>
      <c r="K7" s="146">
        <v>-3169</v>
      </c>
      <c r="L7" s="146">
        <v>-3627</v>
      </c>
      <c r="M7" s="146">
        <v>-3593</v>
      </c>
      <c r="N7" s="146">
        <v>-3564</v>
      </c>
      <c r="O7" s="184">
        <v>-3588</v>
      </c>
      <c r="P7" s="184">
        <v>-3549</v>
      </c>
      <c r="Q7" s="184">
        <v>-3627</v>
      </c>
      <c r="R7" s="184">
        <v>-3527</v>
      </c>
      <c r="S7" s="184">
        <v>-2776</v>
      </c>
      <c r="T7" s="184">
        <v>-3626</v>
      </c>
      <c r="U7" s="146">
        <v>-4001</v>
      </c>
      <c r="V7" s="146">
        <v>-4074</v>
      </c>
      <c r="W7" s="146">
        <v>-4064</v>
      </c>
      <c r="X7" s="146">
        <v>-4118</v>
      </c>
      <c r="Y7" s="146">
        <v>-3335</v>
      </c>
      <c r="Z7" s="146">
        <v>-3320</v>
      </c>
      <c r="AA7" s="146">
        <v>-3302</v>
      </c>
      <c r="AB7" s="146">
        <v>-3288</v>
      </c>
      <c r="AC7" s="146">
        <v>-2955</v>
      </c>
      <c r="AD7" s="146">
        <v>-2961</v>
      </c>
      <c r="AE7" s="146">
        <v>-3429</v>
      </c>
      <c r="AF7" s="146">
        <v>-3393</v>
      </c>
    </row>
    <row r="8" spans="2:32">
      <c r="B8" s="1" t="s">
        <v>299</v>
      </c>
      <c r="C8" s="15">
        <v>-194</v>
      </c>
      <c r="D8" s="15">
        <v>-307</v>
      </c>
      <c r="E8" s="19">
        <v>-351</v>
      </c>
      <c r="F8" s="19">
        <v>-230</v>
      </c>
      <c r="G8" s="120" t="s">
        <v>300</v>
      </c>
      <c r="H8" s="120" t="s">
        <v>301</v>
      </c>
      <c r="I8" s="120" t="s">
        <v>302</v>
      </c>
      <c r="J8" s="19">
        <v>-806</v>
      </c>
      <c r="K8" s="15">
        <v>-1661</v>
      </c>
      <c r="L8" s="15">
        <v>-1063</v>
      </c>
      <c r="M8" s="15">
        <v>-980</v>
      </c>
      <c r="N8" s="15">
        <v>-368</v>
      </c>
      <c r="O8" s="19">
        <v>-326</v>
      </c>
      <c r="P8" s="19">
        <v>-337</v>
      </c>
      <c r="Q8" s="19">
        <v>-235</v>
      </c>
      <c r="R8" s="19">
        <v>-232</v>
      </c>
      <c r="S8" s="19">
        <v>-1106</v>
      </c>
      <c r="T8" s="19">
        <v>-1282</v>
      </c>
      <c r="U8" s="15">
        <v>1180</v>
      </c>
      <c r="V8" s="15">
        <v>-243</v>
      </c>
      <c r="W8" s="15">
        <v>-264</v>
      </c>
      <c r="X8" s="15">
        <v>-711</v>
      </c>
      <c r="Y8" s="15">
        <v>-1160</v>
      </c>
      <c r="Z8" s="15">
        <v>-1006</v>
      </c>
      <c r="AA8" s="15">
        <v>-979</v>
      </c>
      <c r="AB8" s="15">
        <v>-1105</v>
      </c>
      <c r="AC8" s="15">
        <v>-971</v>
      </c>
      <c r="AD8" s="15">
        <v>-883</v>
      </c>
      <c r="AE8" s="15">
        <v>-845</v>
      </c>
      <c r="AF8" s="15">
        <v>-1136</v>
      </c>
    </row>
    <row r="9" spans="2:32">
      <c r="B9" s="7" t="s">
        <v>303</v>
      </c>
      <c r="C9" s="21">
        <v>-1555</v>
      </c>
      <c r="D9" s="21">
        <v>-3547</v>
      </c>
      <c r="E9" s="38">
        <v>-4045</v>
      </c>
      <c r="F9" s="38">
        <v>-3913</v>
      </c>
      <c r="G9" s="38">
        <v>-4523</v>
      </c>
      <c r="H9" s="38">
        <v>-4637</v>
      </c>
      <c r="I9" s="38">
        <v>-4479</v>
      </c>
      <c r="J9" s="38">
        <v>-4518</v>
      </c>
      <c r="K9" s="21">
        <v>-4830</v>
      </c>
      <c r="L9" s="21">
        <v>-4690</v>
      </c>
      <c r="M9" s="21">
        <v>-4573</v>
      </c>
      <c r="N9" s="21">
        <v>-3932</v>
      </c>
      <c r="O9" s="21">
        <v>-3914</v>
      </c>
      <c r="P9" s="21">
        <v>-3886</v>
      </c>
      <c r="Q9" s="21">
        <v>-3862</v>
      </c>
      <c r="R9" s="21">
        <v>-3759</v>
      </c>
      <c r="S9" s="21">
        <v>-3882</v>
      </c>
      <c r="T9" s="21">
        <v>-4908</v>
      </c>
      <c r="U9" s="21">
        <v>-5181</v>
      </c>
      <c r="V9" s="21">
        <v>-4317</v>
      </c>
      <c r="W9" s="21">
        <v>-4328</v>
      </c>
      <c r="X9" s="21">
        <v>-4829</v>
      </c>
      <c r="Y9" s="21">
        <v>-4495</v>
      </c>
      <c r="Z9" s="21">
        <v>-4326</v>
      </c>
      <c r="AA9" s="21">
        <v>-4281</v>
      </c>
      <c r="AB9" s="21">
        <v>-4393</v>
      </c>
      <c r="AC9" s="21">
        <v>-3926</v>
      </c>
      <c r="AD9" s="21">
        <v>-3844</v>
      </c>
      <c r="AE9" s="21">
        <v>-4274</v>
      </c>
      <c r="AF9" s="21">
        <v>-4529</v>
      </c>
    </row>
    <row r="10" spans="2:32">
      <c r="B10" s="80" t="s">
        <v>304</v>
      </c>
      <c r="C10" s="27">
        <v>2368</v>
      </c>
      <c r="D10" s="27">
        <v>4623</v>
      </c>
      <c r="E10" s="36">
        <v>1004</v>
      </c>
      <c r="F10" s="36">
        <v>988</v>
      </c>
      <c r="G10" s="27">
        <v>1079</v>
      </c>
      <c r="H10" s="27">
        <v>529</v>
      </c>
      <c r="I10" s="27">
        <v>1532</v>
      </c>
      <c r="J10" s="36">
        <v>1165</v>
      </c>
      <c r="K10" s="27">
        <v>999</v>
      </c>
      <c r="L10" s="27">
        <v>864</v>
      </c>
      <c r="M10" s="27">
        <v>1043</v>
      </c>
      <c r="N10" s="27">
        <v>563</v>
      </c>
      <c r="O10" s="27">
        <v>936.3</v>
      </c>
      <c r="P10" s="27">
        <v>520.29999999999995</v>
      </c>
      <c r="Q10" s="27">
        <v>821</v>
      </c>
      <c r="R10" s="27">
        <v>456</v>
      </c>
      <c r="S10" s="27">
        <v>647</v>
      </c>
      <c r="T10" s="27">
        <v>731</v>
      </c>
      <c r="U10" s="27">
        <v>1078</v>
      </c>
      <c r="V10" s="27">
        <v>645</v>
      </c>
      <c r="W10" s="27">
        <v>634</v>
      </c>
      <c r="X10" s="27">
        <v>398</v>
      </c>
      <c r="Y10" s="27">
        <v>588</v>
      </c>
      <c r="Z10" s="27">
        <v>749</v>
      </c>
      <c r="AA10" s="27">
        <v>794</v>
      </c>
      <c r="AB10" s="27">
        <v>521</v>
      </c>
      <c r="AC10" s="27">
        <v>460</v>
      </c>
      <c r="AD10" s="27">
        <v>461</v>
      </c>
      <c r="AE10" s="27">
        <v>733</v>
      </c>
      <c r="AF10" s="27">
        <v>379</v>
      </c>
    </row>
    <row r="11" spans="2:32">
      <c r="B11" s="80" t="s">
        <v>305</v>
      </c>
      <c r="C11" s="15">
        <v>262</v>
      </c>
      <c r="D11" s="15">
        <v>11</v>
      </c>
      <c r="E11" s="19">
        <v>9</v>
      </c>
      <c r="F11" s="19">
        <v>8</v>
      </c>
      <c r="G11" s="36">
        <v>8</v>
      </c>
      <c r="H11" s="36">
        <v>7</v>
      </c>
      <c r="I11" s="36">
        <v>1188</v>
      </c>
      <c r="J11" s="19">
        <v>1203</v>
      </c>
      <c r="K11" s="15">
        <v>1031</v>
      </c>
      <c r="L11" s="15">
        <v>820</v>
      </c>
      <c r="M11" s="15">
        <v>609</v>
      </c>
      <c r="N11" s="15">
        <v>466</v>
      </c>
      <c r="O11" s="15">
        <v>253.9</v>
      </c>
      <c r="P11" s="15">
        <v>196</v>
      </c>
      <c r="Q11" s="15">
        <v>300</v>
      </c>
      <c r="R11" s="15">
        <v>446</v>
      </c>
      <c r="S11" s="15">
        <v>441</v>
      </c>
      <c r="T11" s="15">
        <v>341</v>
      </c>
      <c r="U11" s="15">
        <v>296</v>
      </c>
      <c r="V11" s="15">
        <v>413</v>
      </c>
      <c r="W11" s="15">
        <v>434</v>
      </c>
      <c r="X11" s="15">
        <v>313</v>
      </c>
      <c r="Y11" s="15">
        <v>165</v>
      </c>
      <c r="Z11" s="15">
        <v>261</v>
      </c>
      <c r="AA11" s="15">
        <v>269</v>
      </c>
      <c r="AB11" s="15">
        <v>259</v>
      </c>
      <c r="AC11" s="15">
        <v>176</v>
      </c>
      <c r="AD11" s="15">
        <v>128</v>
      </c>
      <c r="AE11" s="15">
        <v>482</v>
      </c>
      <c r="AF11" s="15">
        <v>285</v>
      </c>
    </row>
    <row r="12" spans="2:32">
      <c r="B12" s="80" t="s">
        <v>306</v>
      </c>
      <c r="C12" s="27">
        <v>23</v>
      </c>
      <c r="D12" s="27">
        <v>24</v>
      </c>
      <c r="E12" s="36">
        <v>9</v>
      </c>
      <c r="F12" s="36">
        <v>10</v>
      </c>
      <c r="G12" s="36">
        <v>17</v>
      </c>
      <c r="H12" s="36">
        <v>20</v>
      </c>
      <c r="I12" s="36">
        <v>25</v>
      </c>
      <c r="J12" s="36">
        <v>9</v>
      </c>
      <c r="K12" s="27">
        <v>22</v>
      </c>
      <c r="L12" s="27">
        <v>12</v>
      </c>
      <c r="M12" s="27">
        <v>11</v>
      </c>
      <c r="N12" s="27">
        <v>17</v>
      </c>
      <c r="O12" s="27">
        <v>20.3</v>
      </c>
      <c r="P12" s="27">
        <v>0.3</v>
      </c>
      <c r="Q12" s="27">
        <v>0</v>
      </c>
      <c r="R12" s="27">
        <v>0</v>
      </c>
      <c r="S12" s="27">
        <v>0</v>
      </c>
      <c r="T12" s="27">
        <v>0</v>
      </c>
      <c r="U12" s="27">
        <v>0</v>
      </c>
      <c r="V12" s="27">
        <v>2</v>
      </c>
      <c r="W12" s="27">
        <v>2</v>
      </c>
      <c r="X12" s="27">
        <v>2</v>
      </c>
      <c r="Y12" s="27">
        <v>2</v>
      </c>
      <c r="Z12" s="27">
        <v>6</v>
      </c>
      <c r="AA12" s="27">
        <v>6</v>
      </c>
      <c r="AB12" s="27">
        <v>2</v>
      </c>
      <c r="AC12" s="27">
        <v>4</v>
      </c>
      <c r="AD12" s="27">
        <v>2</v>
      </c>
      <c r="AE12" s="27">
        <v>1</v>
      </c>
      <c r="AF12" s="27">
        <v>1</v>
      </c>
    </row>
    <row r="13" spans="2:32">
      <c r="B13" s="7" t="s">
        <v>307</v>
      </c>
      <c r="C13" s="21">
        <v>2653</v>
      </c>
      <c r="D13" s="21">
        <v>4658</v>
      </c>
      <c r="E13" s="38">
        <v>1022</v>
      </c>
      <c r="F13" s="38">
        <v>1006</v>
      </c>
      <c r="G13" s="21">
        <v>1104</v>
      </c>
      <c r="H13" s="21">
        <v>556</v>
      </c>
      <c r="I13" s="21">
        <v>2745</v>
      </c>
      <c r="J13" s="38">
        <v>2377</v>
      </c>
      <c r="K13" s="21">
        <v>2052</v>
      </c>
      <c r="L13" s="21">
        <v>1696</v>
      </c>
      <c r="M13" s="21">
        <v>1663</v>
      </c>
      <c r="N13" s="21">
        <v>1046</v>
      </c>
      <c r="O13" s="21">
        <v>1210</v>
      </c>
      <c r="P13" s="21">
        <v>716</v>
      </c>
      <c r="Q13" s="21">
        <v>1121</v>
      </c>
      <c r="R13" s="21">
        <v>902</v>
      </c>
      <c r="S13" s="21">
        <v>1088</v>
      </c>
      <c r="T13" s="21">
        <v>1072</v>
      </c>
      <c r="U13" s="21">
        <v>1374</v>
      </c>
      <c r="V13" s="21">
        <v>1060</v>
      </c>
      <c r="W13" s="21">
        <v>1070</v>
      </c>
      <c r="X13" s="21">
        <v>713</v>
      </c>
      <c r="Y13" s="21">
        <v>755</v>
      </c>
      <c r="Z13" s="21">
        <v>1016</v>
      </c>
      <c r="AA13" s="21">
        <v>1069</v>
      </c>
      <c r="AB13" s="21">
        <v>782</v>
      </c>
      <c r="AC13" s="21">
        <v>640</v>
      </c>
      <c r="AD13" s="21">
        <v>591</v>
      </c>
      <c r="AE13" s="21">
        <v>1216</v>
      </c>
      <c r="AF13" s="21">
        <v>665</v>
      </c>
    </row>
    <row r="14" spans="2:32">
      <c r="B14" s="26"/>
      <c r="C14" s="39"/>
      <c r="D14" s="39"/>
      <c r="E14" s="70"/>
      <c r="F14" s="70"/>
      <c r="G14" s="41"/>
      <c r="H14" s="41"/>
      <c r="I14" s="41"/>
      <c r="J14" s="70"/>
      <c r="K14" s="39"/>
      <c r="L14" s="39"/>
      <c r="M14" s="39"/>
      <c r="N14" s="39"/>
      <c r="O14" s="39"/>
      <c r="P14" s="39"/>
      <c r="Q14" s="39"/>
      <c r="R14" s="39"/>
      <c r="S14" s="39"/>
      <c r="T14" s="39"/>
      <c r="U14" s="39"/>
      <c r="V14" s="39"/>
      <c r="W14" s="39"/>
      <c r="X14" s="39"/>
      <c r="Y14" s="39"/>
      <c r="Z14" s="39"/>
      <c r="AA14" s="39"/>
      <c r="AB14" s="39"/>
      <c r="AC14" s="39"/>
      <c r="AD14" s="39"/>
      <c r="AE14" s="39"/>
      <c r="AF14" s="39"/>
    </row>
    <row r="15" spans="2:32" ht="14.4" thickBot="1">
      <c r="B15" s="8" t="s">
        <v>308</v>
      </c>
      <c r="C15" s="20">
        <v>1098</v>
      </c>
      <c r="D15" s="20">
        <v>1111</v>
      </c>
      <c r="E15" s="101">
        <v>-3023</v>
      </c>
      <c r="F15" s="101">
        <v>-2907</v>
      </c>
      <c r="G15" s="101">
        <v>-3419</v>
      </c>
      <c r="H15" s="101">
        <v>-4081</v>
      </c>
      <c r="I15" s="101">
        <v>-1734</v>
      </c>
      <c r="J15" s="101">
        <v>-2141</v>
      </c>
      <c r="K15" s="20">
        <v>-2778</v>
      </c>
      <c r="L15" s="20">
        <v>-2994</v>
      </c>
      <c r="M15" s="20">
        <v>-2910</v>
      </c>
      <c r="N15" s="20">
        <v>-2886</v>
      </c>
      <c r="O15" s="20">
        <v>-2703.5</v>
      </c>
      <c r="P15" s="20">
        <v>-3169.8</v>
      </c>
      <c r="Q15" s="20">
        <v>-2741</v>
      </c>
      <c r="R15" s="20">
        <v>-2857</v>
      </c>
      <c r="S15" s="20">
        <v>-2794</v>
      </c>
      <c r="T15" s="20">
        <v>-3836</v>
      </c>
      <c r="U15" s="20">
        <v>-3807</v>
      </c>
      <c r="V15" s="20">
        <v>-3257</v>
      </c>
      <c r="W15" s="20">
        <v>-3258</v>
      </c>
      <c r="X15" s="20">
        <v>-4116</v>
      </c>
      <c r="Y15" s="20">
        <v>-3740</v>
      </c>
      <c r="Z15" s="20">
        <v>-3310</v>
      </c>
      <c r="AA15" s="20">
        <v>-3212</v>
      </c>
      <c r="AB15" s="20">
        <v>-3611</v>
      </c>
      <c r="AC15" s="20">
        <v>-3286</v>
      </c>
      <c r="AD15" s="20">
        <v>-3253</v>
      </c>
      <c r="AE15" s="20">
        <v>-3058</v>
      </c>
      <c r="AF15" s="20">
        <v>-3864</v>
      </c>
    </row>
    <row r="16" spans="2:32" ht="14.4" thickTop="1">
      <c r="B16" s="124" t="s">
        <v>309</v>
      </c>
      <c r="C16" s="21"/>
      <c r="D16" s="21"/>
      <c r="E16" s="38"/>
      <c r="F16" s="38" t="s">
        <v>113</v>
      </c>
      <c r="G16" s="21">
        <v>-18</v>
      </c>
      <c r="H16" s="21">
        <v>-12</v>
      </c>
      <c r="I16" s="21">
        <v>1</v>
      </c>
      <c r="J16" s="38" t="s">
        <v>113</v>
      </c>
      <c r="K16" s="21"/>
      <c r="L16" s="21"/>
      <c r="M16" s="21"/>
      <c r="N16" s="21" t="s">
        <v>113</v>
      </c>
      <c r="O16" s="21"/>
      <c r="P16" s="126"/>
      <c r="Q16" s="126"/>
      <c r="R16" s="193" t="s">
        <v>113</v>
      </c>
      <c r="S16" s="193" t="s">
        <v>113</v>
      </c>
      <c r="T16" s="193" t="s">
        <v>113</v>
      </c>
      <c r="U16" s="193" t="s">
        <v>113</v>
      </c>
      <c r="V16" s="193" t="s">
        <v>113</v>
      </c>
      <c r="W16" s="193" t="s">
        <v>113</v>
      </c>
      <c r="X16" s="193" t="s">
        <v>113</v>
      </c>
      <c r="Y16" s="193" t="s">
        <v>113</v>
      </c>
      <c r="Z16" s="193" t="s">
        <v>113</v>
      </c>
      <c r="AA16" s="193" t="s">
        <v>113</v>
      </c>
      <c r="AB16" s="193">
        <v>0</v>
      </c>
      <c r="AC16" s="193">
        <v>0</v>
      </c>
      <c r="AD16" s="193">
        <v>0</v>
      </c>
      <c r="AE16" s="193">
        <v>0</v>
      </c>
      <c r="AF16" s="193">
        <v>0</v>
      </c>
    </row>
    <row r="17" spans="2:32" ht="14.4" thickBot="1">
      <c r="B17" s="48" t="s">
        <v>310</v>
      </c>
      <c r="C17" s="20"/>
      <c r="D17" s="20"/>
      <c r="E17" s="101"/>
      <c r="F17" s="101">
        <v>-2907</v>
      </c>
      <c r="G17" s="101">
        <v>-3437</v>
      </c>
      <c r="H17" s="101">
        <v>-4093</v>
      </c>
      <c r="I17" s="67">
        <v>-1734</v>
      </c>
      <c r="J17" s="101">
        <v>-2141</v>
      </c>
      <c r="K17" s="20">
        <v>-2778</v>
      </c>
      <c r="L17" s="20">
        <v>-2994</v>
      </c>
      <c r="M17" s="20">
        <v>-2910</v>
      </c>
      <c r="N17" s="20">
        <v>-2886</v>
      </c>
      <c r="O17" s="20">
        <v>-2703.5</v>
      </c>
      <c r="P17" s="20">
        <v>-3169.8</v>
      </c>
      <c r="Q17" s="20">
        <v>-2741</v>
      </c>
      <c r="R17" s="20">
        <v>-2857</v>
      </c>
      <c r="S17" s="20">
        <v>-2794</v>
      </c>
      <c r="T17" s="20">
        <v>-3836</v>
      </c>
      <c r="U17" s="20">
        <v>-3807</v>
      </c>
      <c r="V17" s="20">
        <v>-3257</v>
      </c>
      <c r="W17" s="20">
        <v>-3258</v>
      </c>
      <c r="X17" s="20">
        <v>-4116</v>
      </c>
      <c r="Y17" s="20">
        <v>-3740</v>
      </c>
      <c r="Z17" s="20">
        <v>-3310</v>
      </c>
      <c r="AA17" s="20">
        <v>-3212</v>
      </c>
      <c r="AB17" s="20">
        <v>-3611</v>
      </c>
      <c r="AC17" s="20">
        <v>-3286</v>
      </c>
      <c r="AD17" s="20">
        <v>-3253</v>
      </c>
      <c r="AE17" s="20">
        <v>-3058</v>
      </c>
      <c r="AF17" s="20">
        <v>-3864</v>
      </c>
    </row>
    <row r="18" spans="2:32" ht="14.4" thickTop="1">
      <c r="C18" s="15"/>
      <c r="D18" s="15"/>
      <c r="E18" s="15"/>
      <c r="F18" s="15"/>
      <c r="G18" s="15"/>
      <c r="H18" s="15"/>
      <c r="I18" s="15"/>
      <c r="J18" s="15"/>
      <c r="K18" s="15"/>
      <c r="L18" s="15"/>
      <c r="M18" s="15"/>
      <c r="N18" s="15"/>
      <c r="O18" s="15"/>
      <c r="P18" s="15"/>
      <c r="Q18" s="15"/>
      <c r="R18" s="15"/>
    </row>
    <row r="21" spans="2:32">
      <c r="AF21" s="49"/>
    </row>
    <row r="42" spans="4:4">
      <c r="D42" s="15" t="s">
        <v>207</v>
      </c>
    </row>
    <row r="43" spans="4:4">
      <c r="D43" s="15" t="s">
        <v>207</v>
      </c>
    </row>
  </sheetData>
  <pageMargins left="0.23622047244094491" right="0.23622047244094491" top="0.74803149606299213" bottom="0.74803149606299213" header="0.31496062992125984" footer="0.31496062992125984"/>
  <pageSetup paperSize="9" scale="75" orientation="landscape" r:id="rId1"/>
  <headerFooter scaleWithDoc="0">
    <oddHeader>&amp;L&amp;G</oddHeader>
    <oddFooter>Page &amp;P</oddFooter>
  </headerFooter>
  <customProperties>
    <customPr name="EpmWorksheetKeyString_GUID" r:id="rId2"/>
  </customProperties>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C23"/>
  <sheetViews>
    <sheetView view="pageBreakPreview" zoomScaleNormal="90" zoomScaleSheetLayoutView="100" workbookViewId="0">
      <selection activeCell="C4" sqref="C4"/>
    </sheetView>
  </sheetViews>
  <sheetFormatPr defaultColWidth="11.5546875" defaultRowHeight="14.4"/>
  <cols>
    <col min="1" max="1" width="3" customWidth="1"/>
    <col min="2" max="2" width="26.5546875" customWidth="1"/>
    <col min="3" max="3" width="203.33203125" customWidth="1"/>
  </cols>
  <sheetData>
    <row r="2" spans="2:3" s="1" customFormat="1" ht="17.399999999999999">
      <c r="B2" s="23" t="s">
        <v>311</v>
      </c>
      <c r="C2" s="24"/>
    </row>
    <row r="3" spans="2:3" s="1" customFormat="1" ht="6.75" customHeight="1"/>
    <row r="4" spans="2:3" s="1" customFormat="1" ht="46.5" customHeight="1">
      <c r="B4" s="107" t="s">
        <v>61</v>
      </c>
      <c r="C4" s="108" t="s">
        <v>312</v>
      </c>
    </row>
    <row r="5" spans="2:3" s="1" customFormat="1" ht="60" customHeight="1">
      <c r="B5" s="107" t="s">
        <v>58</v>
      </c>
      <c r="C5" s="108" t="s">
        <v>313</v>
      </c>
    </row>
    <row r="6" spans="2:3" s="1" customFormat="1" ht="60" customHeight="1">
      <c r="B6" s="107" t="s">
        <v>205</v>
      </c>
      <c r="C6" s="108" t="s">
        <v>314</v>
      </c>
    </row>
    <row r="7" spans="2:3" s="1" customFormat="1" ht="60" customHeight="1">
      <c r="B7" s="107" t="s">
        <v>206</v>
      </c>
      <c r="C7" s="108" t="s">
        <v>315</v>
      </c>
    </row>
    <row r="8" spans="2:3" s="1" customFormat="1" ht="60" customHeight="1">
      <c r="B8" s="107" t="s">
        <v>63</v>
      </c>
      <c r="C8" s="108" t="s">
        <v>316</v>
      </c>
    </row>
    <row r="9" spans="2:3" s="1" customFormat="1" ht="47.25" customHeight="1">
      <c r="B9" s="107" t="s">
        <v>317</v>
      </c>
      <c r="C9" s="108" t="s">
        <v>318</v>
      </c>
    </row>
    <row r="10" spans="2:3" ht="26.25" customHeight="1">
      <c r="B10" s="106"/>
    </row>
    <row r="11" spans="2:3" s="1" customFormat="1" ht="17.399999999999999">
      <c r="B11" s="23" t="s">
        <v>319</v>
      </c>
      <c r="C11" s="24"/>
    </row>
    <row r="12" spans="2:3" s="1" customFormat="1" ht="6.75" customHeight="1"/>
    <row r="13" spans="2:3" ht="41.4">
      <c r="B13" s="145" t="s">
        <v>320</v>
      </c>
      <c r="C13" s="108" t="s">
        <v>321</v>
      </c>
    </row>
    <row r="14" spans="2:3" ht="60" customHeight="1">
      <c r="B14" s="145" t="s">
        <v>322</v>
      </c>
      <c r="C14" s="108" t="s">
        <v>323</v>
      </c>
    </row>
    <row r="15" spans="2:3" ht="60" customHeight="1">
      <c r="B15" s="107" t="s">
        <v>324</v>
      </c>
      <c r="C15" s="108" t="s">
        <v>325</v>
      </c>
    </row>
    <row r="16" spans="2:3" ht="60" customHeight="1">
      <c r="B16" s="107" t="s">
        <v>326</v>
      </c>
      <c r="C16" s="108" t="s">
        <v>327</v>
      </c>
    </row>
    <row r="17" spans="2:3" ht="66" customHeight="1">
      <c r="B17" s="145" t="s">
        <v>328</v>
      </c>
      <c r="C17" s="108" t="s">
        <v>329</v>
      </c>
    </row>
    <row r="18" spans="2:3" ht="75.599999999999994" customHeight="1">
      <c r="B18" s="137" t="s">
        <v>330</v>
      </c>
      <c r="C18" s="108" t="s">
        <v>331</v>
      </c>
    </row>
    <row r="19" spans="2:3" ht="46.5" customHeight="1">
      <c r="B19" s="137" t="s">
        <v>332</v>
      </c>
      <c r="C19" s="108" t="s">
        <v>333</v>
      </c>
    </row>
    <row r="20" spans="2:3" ht="60" customHeight="1">
      <c r="B20" s="137" t="s">
        <v>334</v>
      </c>
      <c r="C20" s="108" t="s">
        <v>335</v>
      </c>
    </row>
    <row r="21" spans="2:3" ht="60" customHeight="1">
      <c r="B21" s="137" t="s">
        <v>336</v>
      </c>
      <c r="C21" s="108" t="s">
        <v>337</v>
      </c>
    </row>
    <row r="22" spans="2:3" ht="60" customHeight="1">
      <c r="B22" s="137" t="s">
        <v>338</v>
      </c>
      <c r="C22" s="108" t="s">
        <v>339</v>
      </c>
    </row>
    <row r="23" spans="2:3" ht="60" customHeight="1">
      <c r="B23" s="137" t="s">
        <v>340</v>
      </c>
      <c r="C23" s="108" t="s">
        <v>341</v>
      </c>
    </row>
  </sheetData>
  <pageMargins left="0.23622047244094491" right="0.23622047244094491" top="0.74803149606299213" bottom="0.74803149606299213" header="0.31496062992125984" footer="0.31496062992125984"/>
  <pageSetup paperSize="9" scale="45" orientation="landscape" r:id="rId1"/>
  <headerFooter scaleWithDoc="0">
    <oddHeader>&amp;L&amp;G</oddHeader>
    <oddFooter>Page &amp;P</oddFooter>
  </headerFooter>
  <customProperties>
    <customPr name="EpmWorksheetKeyString_GUID"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I29"/>
  <sheetViews>
    <sheetView showGridLines="0" view="pageBreakPreview" zoomScaleNormal="110" zoomScaleSheetLayoutView="100" zoomScalePageLayoutView="70" workbookViewId="0">
      <pane xSplit="2" ySplit="6" topLeftCell="AB7" activePane="bottomRight" state="frozen"/>
      <selection activeCell="AH15" sqref="AH15"/>
      <selection pane="topRight" activeCell="AH15" sqref="AH15"/>
      <selection pane="bottomLeft" activeCell="AH15" sqref="AH15"/>
      <selection pane="bottomRight" activeCell="AF30" sqref="AF30"/>
    </sheetView>
  </sheetViews>
  <sheetFormatPr defaultColWidth="9.44140625" defaultRowHeight="14.4" outlineLevelCol="1"/>
  <cols>
    <col min="1" max="1" width="2.5546875" customWidth="1"/>
    <col min="2" max="2" width="56.8867187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26" width="14.5546875" hidden="1" customWidth="1" outlineLevel="1"/>
    <col min="27" max="27" width="14.5546875" customWidth="1" collapsed="1"/>
    <col min="28" max="34" width="14.5546875" customWidth="1"/>
  </cols>
  <sheetData>
    <row r="2" spans="2:35" ht="17.399999999999999">
      <c r="B2" s="23" t="s">
        <v>18</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5" ht="6" customHeight="1">
      <c r="C3" s="1"/>
      <c r="D3" s="1"/>
      <c r="E3" s="1"/>
      <c r="F3" s="1"/>
      <c r="G3" s="1"/>
      <c r="H3" s="1"/>
      <c r="I3" s="1"/>
      <c r="J3" s="1"/>
      <c r="K3" s="1"/>
      <c r="L3" s="1"/>
      <c r="M3" s="1"/>
      <c r="N3" s="1"/>
      <c r="O3" s="1"/>
      <c r="P3" s="1"/>
      <c r="Q3" s="1"/>
    </row>
    <row r="4" spans="2:35" ht="15" customHeight="1">
      <c r="C4" s="1"/>
      <c r="D4" s="1"/>
      <c r="E4" s="1"/>
      <c r="F4" s="1"/>
      <c r="G4" s="1"/>
      <c r="H4" s="1"/>
      <c r="I4" s="1"/>
      <c r="J4" s="1"/>
      <c r="K4" s="1"/>
      <c r="L4" s="1"/>
      <c r="M4" s="1"/>
      <c r="N4" s="1"/>
      <c r="O4" s="1"/>
      <c r="P4" s="1"/>
      <c r="Q4" s="1"/>
    </row>
    <row r="5" spans="2:35" ht="33" customHeight="1">
      <c r="B5" s="17" t="s">
        <v>19</v>
      </c>
      <c r="C5" s="32" t="s">
        <v>20</v>
      </c>
      <c r="D5" s="32" t="s">
        <v>21</v>
      </c>
      <c r="E5" s="32" t="s">
        <v>22</v>
      </c>
      <c r="F5" s="32" t="s">
        <v>23</v>
      </c>
      <c r="G5" s="32" t="s">
        <v>24</v>
      </c>
      <c r="H5" s="31" t="s">
        <v>25</v>
      </c>
      <c r="I5" s="31" t="s">
        <v>26</v>
      </c>
      <c r="J5" s="31" t="s">
        <v>27</v>
      </c>
      <c r="K5" s="31" t="s">
        <v>28</v>
      </c>
      <c r="L5" s="32" t="s">
        <v>29</v>
      </c>
      <c r="M5" s="31" t="s">
        <v>30</v>
      </c>
      <c r="N5" s="31" t="s">
        <v>31</v>
      </c>
      <c r="O5" s="31" t="s">
        <v>32</v>
      </c>
      <c r="P5" s="31" t="s">
        <v>33</v>
      </c>
      <c r="Q5" s="32" t="s">
        <v>34</v>
      </c>
      <c r="R5" s="31" t="s">
        <v>35</v>
      </c>
      <c r="S5" s="31" t="s">
        <v>36</v>
      </c>
      <c r="T5" s="31" t="s">
        <v>37</v>
      </c>
      <c r="U5" s="31" t="s">
        <v>38</v>
      </c>
      <c r="V5" s="31" t="s">
        <v>39</v>
      </c>
      <c r="W5" s="31" t="s">
        <v>40</v>
      </c>
      <c r="X5" s="31" t="s">
        <v>41</v>
      </c>
      <c r="Y5" s="31" t="s">
        <v>42</v>
      </c>
      <c r="Z5" s="31" t="s">
        <v>43</v>
      </c>
      <c r="AA5" s="31" t="s">
        <v>44</v>
      </c>
      <c r="AB5" s="31" t="s">
        <v>45</v>
      </c>
      <c r="AC5" s="31" t="s">
        <v>46</v>
      </c>
      <c r="AD5" s="31" t="s">
        <v>47</v>
      </c>
      <c r="AE5" s="31" t="s">
        <v>48</v>
      </c>
      <c r="AF5" s="31" t="s">
        <v>49</v>
      </c>
      <c r="AG5" s="31" t="s">
        <v>50</v>
      </c>
      <c r="AH5" s="31" t="s">
        <v>51</v>
      </c>
    </row>
    <row r="6" spans="2:35" ht="6" customHeight="1">
      <c r="B6" s="16"/>
      <c r="C6" s="2"/>
      <c r="D6" s="2"/>
      <c r="E6" s="2"/>
      <c r="F6" s="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row>
    <row r="7" spans="2:35">
      <c r="B7" s="33" t="s">
        <v>52</v>
      </c>
      <c r="C7" s="36">
        <v>13507</v>
      </c>
      <c r="D7" s="36">
        <v>12732</v>
      </c>
      <c r="E7" s="36">
        <v>14383</v>
      </c>
      <c r="F7" s="36">
        <v>13267</v>
      </c>
      <c r="G7" s="27">
        <v>13108</v>
      </c>
      <c r="H7" s="36">
        <v>3243</v>
      </c>
      <c r="I7" s="27">
        <v>2827</v>
      </c>
      <c r="J7" s="36">
        <v>2917</v>
      </c>
      <c r="K7" s="27">
        <v>3212</v>
      </c>
      <c r="L7" s="27">
        <v>12199</v>
      </c>
      <c r="M7" s="36">
        <v>3358</v>
      </c>
      <c r="N7" s="36">
        <v>3635.6</v>
      </c>
      <c r="O7" s="36">
        <v>3871</v>
      </c>
      <c r="P7" s="27">
        <v>4090.8</v>
      </c>
      <c r="Q7" s="27">
        <v>14955.4</v>
      </c>
      <c r="R7" s="27">
        <v>4498</v>
      </c>
      <c r="S7" s="27">
        <v>4771.8</v>
      </c>
      <c r="T7" s="27">
        <v>4878</v>
      </c>
      <c r="U7" s="27">
        <v>4340</v>
      </c>
      <c r="V7" s="27">
        <v>18488</v>
      </c>
      <c r="W7" s="27">
        <v>4005</v>
      </c>
      <c r="X7" s="27">
        <v>3886</v>
      </c>
      <c r="Y7" s="27">
        <v>3771</v>
      </c>
      <c r="Z7" s="27">
        <v>3604</v>
      </c>
      <c r="AA7" s="27">
        <v>15267</v>
      </c>
      <c r="AB7" s="27">
        <v>3795.8499986799998</v>
      </c>
      <c r="AC7" s="27">
        <v>3930</v>
      </c>
      <c r="AD7" s="27">
        <v>3832</v>
      </c>
      <c r="AE7" s="27">
        <v>3599.1500013200002</v>
      </c>
      <c r="AF7" s="27">
        <v>15157</v>
      </c>
      <c r="AG7" s="27">
        <v>3777</v>
      </c>
      <c r="AH7" s="27">
        <v>3499</v>
      </c>
      <c r="AI7" s="25"/>
    </row>
    <row r="8" spans="2:35">
      <c r="B8" s="4" t="s">
        <v>53</v>
      </c>
      <c r="C8" s="74">
        <v>0.05</v>
      </c>
      <c r="D8" s="74">
        <v>-0.06</v>
      </c>
      <c r="E8" s="74">
        <v>0.13</v>
      </c>
      <c r="F8" s="74">
        <v>0.04</v>
      </c>
      <c r="G8" s="110">
        <v>-0.01</v>
      </c>
      <c r="H8" s="110">
        <v>-0.01</v>
      </c>
      <c r="I8" s="110">
        <v>-0.14000000000000001</v>
      </c>
      <c r="J8" s="74">
        <v>-0.1</v>
      </c>
      <c r="K8" s="110">
        <v>-0.02</v>
      </c>
      <c r="L8" s="110">
        <v>-7.0000000000000007E-2</v>
      </c>
      <c r="M8" s="110">
        <v>0.04</v>
      </c>
      <c r="N8" s="110">
        <v>0.28599999999999998</v>
      </c>
      <c r="O8" s="110">
        <v>0.33</v>
      </c>
      <c r="P8" s="110">
        <v>0.27</v>
      </c>
      <c r="Q8" s="110">
        <v>0.23</v>
      </c>
      <c r="R8" s="110">
        <v>0.34</v>
      </c>
      <c r="S8" s="110">
        <v>0.31</v>
      </c>
      <c r="T8" s="110">
        <v>0.26</v>
      </c>
      <c r="U8" s="110">
        <v>0.06</v>
      </c>
      <c r="V8" s="110">
        <v>0.24</v>
      </c>
      <c r="W8" s="110">
        <v>-0.11</v>
      </c>
      <c r="X8" s="110">
        <v>-0.19</v>
      </c>
      <c r="Y8" s="110">
        <v>-0.23</v>
      </c>
      <c r="Z8" s="110">
        <v>-0.17</v>
      </c>
      <c r="AA8" s="110">
        <v>-0.17</v>
      </c>
      <c r="AB8" s="110">
        <v>-0.05</v>
      </c>
      <c r="AC8" s="110">
        <v>0.01</v>
      </c>
      <c r="AD8" s="110">
        <v>0.02</v>
      </c>
      <c r="AE8" s="110">
        <v>-2E-3</v>
      </c>
      <c r="AF8" s="110">
        <v>-0.01</v>
      </c>
      <c r="AG8" s="110">
        <v>-0.01</v>
      </c>
      <c r="AH8" s="110">
        <v>-0.11</v>
      </c>
    </row>
    <row r="9" spans="2:35">
      <c r="B9" s="29" t="s">
        <v>54</v>
      </c>
      <c r="C9" s="74">
        <v>0.01</v>
      </c>
      <c r="D9" s="74">
        <v>0.03</v>
      </c>
      <c r="E9" s="74">
        <v>0.03</v>
      </c>
      <c r="F9" s="74">
        <v>0.01</v>
      </c>
      <c r="G9" s="111">
        <v>-0.01</v>
      </c>
      <c r="H9" s="110">
        <v>-0.01</v>
      </c>
      <c r="I9" s="110">
        <v>-0.12</v>
      </c>
      <c r="J9" s="95">
        <v>-0.05</v>
      </c>
      <c r="K9" s="110">
        <v>0.05</v>
      </c>
      <c r="L9" s="111">
        <v>-0.03</v>
      </c>
      <c r="M9" s="110">
        <v>0.05</v>
      </c>
      <c r="N9" s="110">
        <v>0.217</v>
      </c>
      <c r="O9" s="110">
        <v>0.16</v>
      </c>
      <c r="P9" s="110">
        <v>0.05</v>
      </c>
      <c r="Q9" s="111">
        <v>0.11</v>
      </c>
      <c r="R9" s="111">
        <v>0.04</v>
      </c>
      <c r="S9" s="95">
        <v>-0.02</v>
      </c>
      <c r="T9" s="111">
        <v>-7.0000000000000007E-2</v>
      </c>
      <c r="U9" s="111">
        <v>-0.11</v>
      </c>
      <c r="V9" s="111">
        <v>-0.04</v>
      </c>
      <c r="W9" s="111">
        <v>-0.14000000000000001</v>
      </c>
      <c r="X9" s="110">
        <v>-0.09</v>
      </c>
      <c r="Y9" s="110">
        <v>-0.05</v>
      </c>
      <c r="Z9" s="110">
        <v>-0.02</v>
      </c>
      <c r="AA9" s="110">
        <v>-0.08</v>
      </c>
      <c r="AB9" s="110">
        <v>0.04</v>
      </c>
      <c r="AC9" s="110">
        <v>0.05</v>
      </c>
      <c r="AD9" s="110">
        <v>0.05</v>
      </c>
      <c r="AE9" s="110">
        <v>3.5999999999999997E-2</v>
      </c>
      <c r="AF9" s="110">
        <v>0.04</v>
      </c>
      <c r="AG9" s="110">
        <v>0.02</v>
      </c>
      <c r="AH9" s="110">
        <v>-0.04</v>
      </c>
    </row>
    <row r="10" spans="2:35">
      <c r="B10" s="18" t="s">
        <v>55</v>
      </c>
      <c r="C10" s="74">
        <v>0</v>
      </c>
      <c r="D10" s="74">
        <v>-0.08</v>
      </c>
      <c r="E10" s="74">
        <v>0.02</v>
      </c>
      <c r="F10" s="74">
        <v>0.05</v>
      </c>
      <c r="G10" s="111">
        <v>-0.02</v>
      </c>
      <c r="H10" s="110">
        <v>-0.02</v>
      </c>
      <c r="I10" s="110">
        <v>-0.03</v>
      </c>
      <c r="J10" s="95">
        <v>-0.02</v>
      </c>
      <c r="K10" s="110">
        <v>-0.04</v>
      </c>
      <c r="L10" s="111">
        <v>-0.03</v>
      </c>
      <c r="M10" s="110">
        <v>0.03</v>
      </c>
      <c r="N10" s="110">
        <v>9.6000000000000002E-2</v>
      </c>
      <c r="O10" s="110">
        <v>0.15</v>
      </c>
      <c r="P10" s="110">
        <v>0.19</v>
      </c>
      <c r="Q10" s="111">
        <v>0.12</v>
      </c>
      <c r="R10" s="111">
        <v>0.22</v>
      </c>
      <c r="S10" s="111">
        <v>0.24</v>
      </c>
      <c r="T10" s="111">
        <v>0.17</v>
      </c>
      <c r="U10" s="111">
        <v>0.11</v>
      </c>
      <c r="V10" s="111">
        <v>0.18</v>
      </c>
      <c r="W10" s="111">
        <v>0.03</v>
      </c>
      <c r="X10" s="110">
        <v>-0.05</v>
      </c>
      <c r="Y10" s="110">
        <v>-0.06</v>
      </c>
      <c r="Z10" s="110">
        <v>-0.05</v>
      </c>
      <c r="AA10" s="110">
        <v>-0.03</v>
      </c>
      <c r="AB10" s="110">
        <v>-0.05</v>
      </c>
      <c r="AC10" s="110">
        <v>-0.02</v>
      </c>
      <c r="AD10" s="110">
        <v>0</v>
      </c>
      <c r="AE10" s="110">
        <v>-1.7000000000000001E-2</v>
      </c>
      <c r="AF10" s="110">
        <v>-0.02</v>
      </c>
      <c r="AG10" s="110">
        <v>-0.02</v>
      </c>
      <c r="AH10" s="110">
        <v>-0.01</v>
      </c>
    </row>
    <row r="11" spans="2:35">
      <c r="B11" s="29" t="s">
        <v>56</v>
      </c>
      <c r="C11" s="74">
        <v>0.05</v>
      </c>
      <c r="D11" s="74">
        <v>0</v>
      </c>
      <c r="E11" s="74">
        <v>-0.01</v>
      </c>
      <c r="F11" s="74">
        <v>-0.03</v>
      </c>
      <c r="G11" s="111">
        <v>0.01</v>
      </c>
      <c r="H11" s="110">
        <v>0</v>
      </c>
      <c r="I11" s="110">
        <v>0</v>
      </c>
      <c r="J11" s="95">
        <v>-0.04</v>
      </c>
      <c r="K11" s="110">
        <v>-0.03</v>
      </c>
      <c r="L11" s="111">
        <v>-0.02</v>
      </c>
      <c r="M11" s="110">
        <v>-0.04</v>
      </c>
      <c r="N11" s="110">
        <v>-4.7E-2</v>
      </c>
      <c r="O11" s="110">
        <v>0</v>
      </c>
      <c r="P11" s="110">
        <v>0.01</v>
      </c>
      <c r="Q11" s="111">
        <v>-0.02</v>
      </c>
      <c r="R11" s="111">
        <v>0.04</v>
      </c>
      <c r="S11" s="111">
        <v>0.05</v>
      </c>
      <c r="T11" s="111">
        <v>7.0000000000000007E-2</v>
      </c>
      <c r="U11" s="111">
        <v>0.03</v>
      </c>
      <c r="V11" s="111">
        <v>0.05</v>
      </c>
      <c r="W11" s="111">
        <v>0.01</v>
      </c>
      <c r="X11" s="110">
        <v>-0.02</v>
      </c>
      <c r="Y11" s="110">
        <v>-0.04</v>
      </c>
      <c r="Z11" s="110">
        <v>-0.05</v>
      </c>
      <c r="AA11" s="110">
        <v>-0.02</v>
      </c>
      <c r="AB11" s="110">
        <v>-0.01</v>
      </c>
      <c r="AC11" s="110">
        <v>0</v>
      </c>
      <c r="AD11" s="110">
        <v>-0.02</v>
      </c>
      <c r="AE11" s="110">
        <v>2E-3</v>
      </c>
      <c r="AF11" s="110">
        <v>-0.01</v>
      </c>
      <c r="AG11" s="110">
        <v>0.01</v>
      </c>
      <c r="AH11" s="110">
        <v>-0.03</v>
      </c>
    </row>
    <row r="12" spans="2:35">
      <c r="B12" s="18" t="s">
        <v>57</v>
      </c>
      <c r="C12" s="74">
        <v>-0.01</v>
      </c>
      <c r="D12" s="74">
        <v>-0.01</v>
      </c>
      <c r="E12" s="74">
        <v>0.09</v>
      </c>
      <c r="F12" s="74">
        <v>0.01</v>
      </c>
      <c r="G12" s="111">
        <v>0.01</v>
      </c>
      <c r="H12" s="110">
        <v>0.02</v>
      </c>
      <c r="I12" s="110">
        <v>0.01</v>
      </c>
      <c r="J12" s="95">
        <v>0.01</v>
      </c>
      <c r="K12" s="110">
        <v>0</v>
      </c>
      <c r="L12" s="111">
        <v>0.01</v>
      </c>
      <c r="M12" s="110">
        <v>0</v>
      </c>
      <c r="N12" s="110">
        <v>0.02</v>
      </c>
      <c r="O12" s="110">
        <v>0.02</v>
      </c>
      <c r="P12" s="110">
        <v>0.02</v>
      </c>
      <c r="Q12" s="111">
        <v>0.02</v>
      </c>
      <c r="R12" s="111">
        <v>0.04</v>
      </c>
      <c r="S12" s="111">
        <v>0.04</v>
      </c>
      <c r="T12" s="111">
        <v>0.09</v>
      </c>
      <c r="U12" s="111">
        <v>0.03</v>
      </c>
      <c r="V12" s="111">
        <v>0.05</v>
      </c>
      <c r="W12" s="111">
        <v>-0.01</v>
      </c>
      <c r="X12" s="110">
        <v>-0.03</v>
      </c>
      <c r="Y12" s="110">
        <v>-0.08</v>
      </c>
      <c r="Z12" s="110">
        <v>-0.05</v>
      </c>
      <c r="AA12" s="110">
        <v>-0.04</v>
      </c>
      <c r="AB12" s="110">
        <v>-0.03</v>
      </c>
      <c r="AC12" s="110">
        <v>-0.02</v>
      </c>
      <c r="AD12" s="110">
        <v>-0.01</v>
      </c>
      <c r="AE12" s="110">
        <v>-2.3E-2</v>
      </c>
      <c r="AF12" s="110">
        <v>-0.02</v>
      </c>
      <c r="AG12" s="110">
        <v>-0.02</v>
      </c>
      <c r="AH12" s="110">
        <v>-0.03</v>
      </c>
    </row>
    <row r="13" spans="2:35">
      <c r="B13" s="33" t="s">
        <v>58</v>
      </c>
      <c r="C13" s="36">
        <v>2465</v>
      </c>
      <c r="D13" s="36">
        <v>2165</v>
      </c>
      <c r="E13" s="36">
        <v>2357</v>
      </c>
      <c r="F13" s="36">
        <v>2150</v>
      </c>
      <c r="G13" s="27">
        <v>2153</v>
      </c>
      <c r="H13" s="36">
        <v>513</v>
      </c>
      <c r="I13" s="27">
        <v>456</v>
      </c>
      <c r="J13" s="36">
        <v>519</v>
      </c>
      <c r="K13" s="27">
        <v>418</v>
      </c>
      <c r="L13" s="27">
        <v>1906</v>
      </c>
      <c r="M13" s="36">
        <v>587.5</v>
      </c>
      <c r="N13" s="36">
        <v>649.1</v>
      </c>
      <c r="O13" s="36">
        <v>645</v>
      </c>
      <c r="P13" s="27">
        <v>501.9</v>
      </c>
      <c r="Q13" s="27">
        <v>2383.3000000000002</v>
      </c>
      <c r="R13" s="27">
        <v>735</v>
      </c>
      <c r="S13" s="27">
        <v>728</v>
      </c>
      <c r="T13" s="27">
        <v>615</v>
      </c>
      <c r="U13" s="27">
        <v>413</v>
      </c>
      <c r="V13" s="27">
        <v>2490</v>
      </c>
      <c r="W13" s="27">
        <v>409</v>
      </c>
      <c r="X13" s="27">
        <v>450</v>
      </c>
      <c r="Y13" s="27">
        <v>485</v>
      </c>
      <c r="Z13" s="27">
        <v>312</v>
      </c>
      <c r="AA13" s="27">
        <v>1656</v>
      </c>
      <c r="AB13" s="27">
        <v>522</v>
      </c>
      <c r="AC13" s="27">
        <v>578</v>
      </c>
      <c r="AD13" s="27">
        <v>577</v>
      </c>
      <c r="AE13" s="27">
        <v>388</v>
      </c>
      <c r="AF13" s="27">
        <v>2065</v>
      </c>
      <c r="AG13" s="27">
        <v>560</v>
      </c>
      <c r="AH13" s="27">
        <v>509</v>
      </c>
      <c r="AI13" s="84"/>
    </row>
    <row r="14" spans="2:35">
      <c r="B14" s="28" t="s">
        <v>59</v>
      </c>
      <c r="C14" s="85">
        <v>0.182</v>
      </c>
      <c r="D14" s="85">
        <v>0.17</v>
      </c>
      <c r="E14" s="85">
        <v>0.16400000000000001</v>
      </c>
      <c r="F14" s="85">
        <v>0.16200000000000001</v>
      </c>
      <c r="G14" s="76">
        <v>0.16400000000000001</v>
      </c>
      <c r="H14" s="85">
        <v>0.158</v>
      </c>
      <c r="I14" s="76">
        <v>0.161</v>
      </c>
      <c r="J14" s="85">
        <v>0.17799999999999999</v>
      </c>
      <c r="K14" s="76">
        <v>0.13</v>
      </c>
      <c r="L14" s="76">
        <v>0.156</v>
      </c>
      <c r="M14" s="85">
        <v>0.17499999999999999</v>
      </c>
      <c r="N14" s="85">
        <v>0.17799999999999999</v>
      </c>
      <c r="O14" s="85">
        <v>0.16700000000000001</v>
      </c>
      <c r="P14" s="76">
        <v>0.123</v>
      </c>
      <c r="Q14" s="76">
        <v>0.159</v>
      </c>
      <c r="R14" s="76">
        <v>0.16300000000000001</v>
      </c>
      <c r="S14" s="76">
        <v>0.153</v>
      </c>
      <c r="T14" s="76">
        <v>0.126</v>
      </c>
      <c r="U14" s="76">
        <v>9.5000000000000001E-2</v>
      </c>
      <c r="V14" s="76">
        <v>0.13500000000000001</v>
      </c>
      <c r="W14" s="76">
        <v>0.10199999999999999</v>
      </c>
      <c r="X14" s="76">
        <v>0.11600000000000001</v>
      </c>
      <c r="Y14" s="76">
        <v>0.129</v>
      </c>
      <c r="Z14" s="76">
        <v>8.6999999999999994E-2</v>
      </c>
      <c r="AA14" s="76">
        <v>0.108</v>
      </c>
      <c r="AB14" s="76">
        <v>0.13800000000000001</v>
      </c>
      <c r="AC14" s="76">
        <v>0.14699999999999999</v>
      </c>
      <c r="AD14" s="76">
        <v>0.151</v>
      </c>
      <c r="AE14" s="76">
        <v>0.108</v>
      </c>
      <c r="AF14" s="76">
        <v>0.13619999999999999</v>
      </c>
      <c r="AG14" s="76">
        <v>0.14799999999999999</v>
      </c>
      <c r="AH14" s="76">
        <v>0.14499999999999999</v>
      </c>
    </row>
    <row r="15" spans="2:35">
      <c r="B15" s="16" t="s">
        <v>60</v>
      </c>
      <c r="C15" s="19">
        <v>1664</v>
      </c>
      <c r="D15" s="19">
        <v>1298</v>
      </c>
      <c r="E15" s="19">
        <v>1225</v>
      </c>
      <c r="F15" s="19">
        <v>1049</v>
      </c>
      <c r="G15" s="15">
        <v>1086</v>
      </c>
      <c r="H15" s="15">
        <v>247</v>
      </c>
      <c r="I15" s="15">
        <v>188</v>
      </c>
      <c r="J15" s="19">
        <v>245</v>
      </c>
      <c r="K15" s="15">
        <v>139</v>
      </c>
      <c r="L15" s="15">
        <v>819</v>
      </c>
      <c r="M15" s="15">
        <v>307.89999999999998</v>
      </c>
      <c r="N15" s="15">
        <v>379.6</v>
      </c>
      <c r="O15" s="15">
        <v>373</v>
      </c>
      <c r="P15" s="15">
        <v>113</v>
      </c>
      <c r="Q15" s="15">
        <v>1173</v>
      </c>
      <c r="R15" s="15">
        <v>456</v>
      </c>
      <c r="S15" s="15">
        <v>421</v>
      </c>
      <c r="T15" s="15">
        <v>326</v>
      </c>
      <c r="U15" s="15">
        <v>-260</v>
      </c>
      <c r="V15" s="15">
        <v>942</v>
      </c>
      <c r="W15" s="15">
        <v>83</v>
      </c>
      <c r="X15" s="15">
        <v>-255</v>
      </c>
      <c r="Y15" s="15">
        <v>-101</v>
      </c>
      <c r="Z15" s="15">
        <v>30</v>
      </c>
      <c r="AA15" s="15">
        <v>-243</v>
      </c>
      <c r="AB15" s="15">
        <v>252</v>
      </c>
      <c r="AC15" s="15">
        <v>93</v>
      </c>
      <c r="AD15" s="15">
        <v>322</v>
      </c>
      <c r="AE15" s="15">
        <v>-91</v>
      </c>
      <c r="AF15" s="15">
        <v>577</v>
      </c>
      <c r="AG15" s="15">
        <v>299</v>
      </c>
      <c r="AH15" s="15">
        <v>236</v>
      </c>
    </row>
    <row r="16" spans="2:35">
      <c r="B16" s="33" t="s">
        <v>61</v>
      </c>
      <c r="C16" s="36">
        <v>1752</v>
      </c>
      <c r="D16" s="36">
        <v>1448</v>
      </c>
      <c r="E16" s="36">
        <v>1486</v>
      </c>
      <c r="F16" s="36">
        <v>1361</v>
      </c>
      <c r="G16" s="27">
        <v>1201</v>
      </c>
      <c r="H16" s="36">
        <v>273</v>
      </c>
      <c r="I16" s="27">
        <v>202</v>
      </c>
      <c r="J16" s="36">
        <v>269</v>
      </c>
      <c r="K16" s="27">
        <v>146</v>
      </c>
      <c r="L16" s="27">
        <v>890</v>
      </c>
      <c r="M16" s="36">
        <v>336.1</v>
      </c>
      <c r="N16" s="36">
        <v>397.6</v>
      </c>
      <c r="O16" s="36">
        <v>387</v>
      </c>
      <c r="P16" s="27">
        <v>217</v>
      </c>
      <c r="Q16" s="27">
        <v>1338</v>
      </c>
      <c r="R16" s="27">
        <v>472</v>
      </c>
      <c r="S16" s="27">
        <v>456</v>
      </c>
      <c r="T16" s="27">
        <v>342</v>
      </c>
      <c r="U16" s="27">
        <v>80</v>
      </c>
      <c r="V16" s="27">
        <v>1350</v>
      </c>
      <c r="W16" s="27">
        <v>130</v>
      </c>
      <c r="X16" s="27">
        <v>157</v>
      </c>
      <c r="Y16" s="27">
        <v>202</v>
      </c>
      <c r="Z16" s="27">
        <v>32</v>
      </c>
      <c r="AA16" s="27">
        <v>521</v>
      </c>
      <c r="AB16" s="27">
        <v>266</v>
      </c>
      <c r="AC16" s="27">
        <v>329</v>
      </c>
      <c r="AD16" s="27">
        <v>322</v>
      </c>
      <c r="AE16" s="27">
        <v>111</v>
      </c>
      <c r="AF16" s="27">
        <v>1027</v>
      </c>
      <c r="AG16" s="27">
        <v>309</v>
      </c>
      <c r="AH16" s="27">
        <v>250</v>
      </c>
    </row>
    <row r="17" spans="2:35">
      <c r="B17" s="4" t="s">
        <v>59</v>
      </c>
      <c r="C17" s="85">
        <v>0.13</v>
      </c>
      <c r="D17" s="85">
        <v>0.114</v>
      </c>
      <c r="E17" s="85">
        <v>0.10299999999999999</v>
      </c>
      <c r="F17" s="85">
        <v>0.10299999999999999</v>
      </c>
      <c r="G17" s="76">
        <v>9.1999999999999998E-2</v>
      </c>
      <c r="H17" s="85">
        <v>8.4000000000000005E-2</v>
      </c>
      <c r="I17" s="76">
        <v>7.0999999999999994E-2</v>
      </c>
      <c r="J17" s="85">
        <v>9.1999999999999998E-2</v>
      </c>
      <c r="K17" s="76">
        <v>4.4999999999999998E-2</v>
      </c>
      <c r="L17" s="76">
        <v>7.2999999999999995E-2</v>
      </c>
      <c r="M17" s="85">
        <v>0.1</v>
      </c>
      <c r="N17" s="85">
        <v>0.109</v>
      </c>
      <c r="O17" s="85">
        <v>0.1</v>
      </c>
      <c r="P17" s="76">
        <v>5.2999999999999999E-2</v>
      </c>
      <c r="Q17" s="76">
        <v>8.8999999999999996E-2</v>
      </c>
      <c r="R17" s="76">
        <v>0.10493552690084482</v>
      </c>
      <c r="S17" s="76">
        <v>9.6000000000000002E-2</v>
      </c>
      <c r="T17" s="76">
        <v>7.0000000000000007E-2</v>
      </c>
      <c r="U17" s="76">
        <v>1.7999999999999999E-2</v>
      </c>
      <c r="V17" s="76">
        <v>7.2999999999999995E-2</v>
      </c>
      <c r="W17" s="76">
        <v>3.2000000000000001E-2</v>
      </c>
      <c r="X17" s="76">
        <v>4.0399999999999998E-2</v>
      </c>
      <c r="Y17" s="76">
        <v>5.3999999999999999E-2</v>
      </c>
      <c r="Z17" s="76">
        <v>8.9999999999999993E-3</v>
      </c>
      <c r="AA17" s="76">
        <v>3.4000000000000002E-2</v>
      </c>
      <c r="AB17" s="76">
        <v>7.0000000000000007E-2</v>
      </c>
      <c r="AC17" s="76">
        <v>8.4000000000000005E-2</v>
      </c>
      <c r="AD17" s="76">
        <v>8.4000000000000005E-2</v>
      </c>
      <c r="AE17" s="76">
        <v>3.1E-2</v>
      </c>
      <c r="AF17" s="76">
        <v>6.8000000000000005E-2</v>
      </c>
      <c r="AG17" s="76">
        <v>8.2000000000000003E-2</v>
      </c>
      <c r="AH17" s="76">
        <v>7.0999999999999994E-2</v>
      </c>
    </row>
    <row r="18" spans="2:35">
      <c r="B18" s="33" t="s">
        <v>62</v>
      </c>
      <c r="C18" s="89">
        <v>2.42</v>
      </c>
      <c r="D18" s="89">
        <v>1.99</v>
      </c>
      <c r="E18" s="89">
        <v>2.16</v>
      </c>
      <c r="F18" s="89">
        <v>2.1800000000000002</v>
      </c>
      <c r="G18" s="127">
        <v>1.94</v>
      </c>
      <c r="H18" s="127">
        <v>0.39</v>
      </c>
      <c r="I18" s="127">
        <v>0.34</v>
      </c>
      <c r="J18" s="89">
        <v>0.4</v>
      </c>
      <c r="K18" s="127">
        <v>0.24</v>
      </c>
      <c r="L18" s="127">
        <v>1.37</v>
      </c>
      <c r="M18" s="127">
        <v>0.51</v>
      </c>
      <c r="N18" s="127">
        <v>0.54</v>
      </c>
      <c r="O18" s="127">
        <v>0.57999999999999996</v>
      </c>
      <c r="P18" s="127">
        <v>0.48</v>
      </c>
      <c r="Q18" s="127">
        <v>2.12</v>
      </c>
      <c r="R18" s="127">
        <v>0.76</v>
      </c>
      <c r="S18" s="127">
        <v>0.75</v>
      </c>
      <c r="T18" s="127">
        <v>0.54</v>
      </c>
      <c r="U18" s="127">
        <v>0.2</v>
      </c>
      <c r="V18" s="127">
        <v>2.2599999999999998</v>
      </c>
      <c r="W18" s="127">
        <v>0.25</v>
      </c>
      <c r="X18" s="127">
        <v>0.26</v>
      </c>
      <c r="Y18" s="127">
        <v>0.41</v>
      </c>
      <c r="Z18" s="127">
        <v>-0.12</v>
      </c>
      <c r="AA18" s="127">
        <v>0.79</v>
      </c>
      <c r="AB18" s="127">
        <v>0.42</v>
      </c>
      <c r="AC18" s="127">
        <v>0.5</v>
      </c>
      <c r="AD18" s="127">
        <v>0.57999999999999996</v>
      </c>
      <c r="AE18" s="127">
        <v>0.16</v>
      </c>
      <c r="AF18" s="224">
        <v>1.67</v>
      </c>
      <c r="AG18" s="224">
        <v>0.59</v>
      </c>
      <c r="AH18" s="224">
        <v>0.34</v>
      </c>
    </row>
    <row r="19" spans="2:35">
      <c r="B19" s="197" t="s">
        <v>63</v>
      </c>
      <c r="C19" s="27">
        <v>1052</v>
      </c>
      <c r="D19" s="36">
        <v>821</v>
      </c>
      <c r="E19" s="36">
        <v>511</v>
      </c>
      <c r="F19" s="36">
        <v>526</v>
      </c>
      <c r="G19" s="27">
        <v>717</v>
      </c>
      <c r="H19" s="27">
        <v>113</v>
      </c>
      <c r="I19" s="27">
        <v>96</v>
      </c>
      <c r="J19" s="36">
        <v>312</v>
      </c>
      <c r="K19" s="27">
        <v>259</v>
      </c>
      <c r="L19" s="27">
        <v>780</v>
      </c>
      <c r="M19" s="27">
        <v>312</v>
      </c>
      <c r="N19" s="27">
        <v>101</v>
      </c>
      <c r="O19" s="27">
        <v>524</v>
      </c>
      <c r="P19" s="27">
        <v>13</v>
      </c>
      <c r="Q19" s="27">
        <v>950</v>
      </c>
      <c r="R19" s="27">
        <v>133</v>
      </c>
      <c r="S19" s="27">
        <v>-239</v>
      </c>
      <c r="T19" s="27">
        <v>288</v>
      </c>
      <c r="U19" s="27">
        <v>603</v>
      </c>
      <c r="V19" s="27">
        <v>785</v>
      </c>
      <c r="W19" s="27">
        <v>21</v>
      </c>
      <c r="X19" s="27">
        <v>-203</v>
      </c>
      <c r="Y19" s="27">
        <v>469</v>
      </c>
      <c r="Z19" s="27">
        <v>515</v>
      </c>
      <c r="AA19" s="27">
        <v>801</v>
      </c>
      <c r="AB19" s="27">
        <v>127</v>
      </c>
      <c r="AC19" s="27">
        <v>217</v>
      </c>
      <c r="AD19" s="27">
        <v>357</v>
      </c>
      <c r="AE19" s="27">
        <v>172</v>
      </c>
      <c r="AF19" s="15">
        <v>873</v>
      </c>
      <c r="AG19" s="15">
        <v>195</v>
      </c>
      <c r="AH19" s="15">
        <v>-211</v>
      </c>
    </row>
    <row r="20" spans="2:35" ht="16.8">
      <c r="B20" s="197" t="s">
        <v>64</v>
      </c>
      <c r="C20" s="27"/>
      <c r="D20" s="36"/>
      <c r="E20" s="198">
        <v>0.22</v>
      </c>
      <c r="F20" s="198">
        <v>0.24</v>
      </c>
      <c r="G20" s="198">
        <v>0.33</v>
      </c>
      <c r="H20" s="199"/>
      <c r="I20" s="199"/>
      <c r="J20" s="199"/>
      <c r="K20" s="199"/>
      <c r="L20" s="198">
        <v>0.41</v>
      </c>
      <c r="M20" s="199"/>
      <c r="N20" s="199"/>
      <c r="O20" s="199"/>
      <c r="P20" s="199"/>
      <c r="Q20" s="198">
        <v>0.4</v>
      </c>
      <c r="R20" s="198"/>
      <c r="S20" s="198"/>
      <c r="T20" s="198"/>
      <c r="U20" s="198"/>
      <c r="V20" s="198">
        <v>0.32</v>
      </c>
      <c r="W20" s="198"/>
      <c r="X20" s="198"/>
      <c r="Y20" s="198"/>
      <c r="Z20" s="198"/>
      <c r="AA20" s="198">
        <v>0.48</v>
      </c>
      <c r="AB20" s="198"/>
      <c r="AC20" s="198"/>
      <c r="AD20" s="198"/>
      <c r="AE20" s="198"/>
      <c r="AF20" s="198">
        <v>0.42</v>
      </c>
      <c r="AG20" s="198"/>
      <c r="AH20" s="198"/>
    </row>
    <row r="21" spans="2:35">
      <c r="B21" s="197" t="s">
        <v>65</v>
      </c>
      <c r="C21" s="36">
        <v>916</v>
      </c>
      <c r="D21" s="36">
        <v>948</v>
      </c>
      <c r="E21" s="36">
        <v>1040</v>
      </c>
      <c r="F21" s="36">
        <v>948</v>
      </c>
      <c r="G21" s="27">
        <v>880</v>
      </c>
      <c r="H21" s="27">
        <v>184</v>
      </c>
      <c r="I21" s="27">
        <v>189</v>
      </c>
      <c r="J21" s="36">
        <v>223</v>
      </c>
      <c r="K21" s="27">
        <v>360</v>
      </c>
      <c r="L21" s="27">
        <v>956</v>
      </c>
      <c r="M21" s="27">
        <v>182</v>
      </c>
      <c r="N21" s="27">
        <v>171</v>
      </c>
      <c r="O21" s="27">
        <v>177</v>
      </c>
      <c r="P21" s="27">
        <v>335</v>
      </c>
      <c r="Q21" s="27">
        <v>865</v>
      </c>
      <c r="R21" s="27">
        <v>176</v>
      </c>
      <c r="S21" s="27">
        <v>165</v>
      </c>
      <c r="T21" s="27">
        <v>229</v>
      </c>
      <c r="U21" s="27">
        <v>295</v>
      </c>
      <c r="V21" s="27">
        <v>865</v>
      </c>
      <c r="W21" s="27">
        <v>206</v>
      </c>
      <c r="X21" s="27">
        <v>237</v>
      </c>
      <c r="Y21" s="27">
        <v>162</v>
      </c>
      <c r="Z21" s="36">
        <v>188</v>
      </c>
      <c r="AA21" s="27">
        <v>793</v>
      </c>
      <c r="AB21" s="27">
        <v>251</v>
      </c>
      <c r="AC21" s="27">
        <v>143</v>
      </c>
      <c r="AD21" s="27">
        <v>180</v>
      </c>
      <c r="AE21" s="27">
        <v>266</v>
      </c>
      <c r="AF21" s="27">
        <v>840</v>
      </c>
      <c r="AG21" s="27">
        <v>190</v>
      </c>
      <c r="AH21" s="27">
        <v>176</v>
      </c>
      <c r="AI21" s="25"/>
    </row>
    <row r="22" spans="2:35">
      <c r="B22" s="33" t="s">
        <v>66</v>
      </c>
      <c r="C22" s="36">
        <v>10530</v>
      </c>
      <c r="D22" s="36">
        <v>10333</v>
      </c>
      <c r="E22" s="36">
        <v>13257</v>
      </c>
      <c r="F22" s="36">
        <v>13299</v>
      </c>
      <c r="G22" s="36">
        <v>14035</v>
      </c>
      <c r="H22" s="75"/>
      <c r="I22" s="75"/>
      <c r="J22" s="36"/>
      <c r="K22" s="75"/>
      <c r="L22" s="27">
        <v>14600</v>
      </c>
      <c r="M22" s="75"/>
      <c r="N22" s="75"/>
      <c r="O22" s="75"/>
      <c r="P22" s="75"/>
      <c r="Q22" s="27">
        <v>14799</v>
      </c>
      <c r="R22" s="27"/>
      <c r="S22" s="27"/>
      <c r="T22" s="27"/>
      <c r="U22" s="27"/>
      <c r="V22" s="27">
        <v>16192</v>
      </c>
      <c r="W22" s="27"/>
      <c r="X22" s="27"/>
      <c r="Y22" s="27"/>
      <c r="Z22" s="27"/>
      <c r="AA22" s="27">
        <v>15406</v>
      </c>
      <c r="AB22" s="27"/>
      <c r="AC22" s="27"/>
      <c r="AD22" s="27"/>
      <c r="AE22" s="27"/>
      <c r="AF22" s="27">
        <v>14493</v>
      </c>
      <c r="AG22" s="27"/>
      <c r="AH22" s="27"/>
    </row>
    <row r="23" spans="2:35">
      <c r="B23" s="16" t="s">
        <v>67</v>
      </c>
      <c r="C23" s="86">
        <v>0.16600000000000001</v>
      </c>
      <c r="D23" s="86">
        <v>0.14000000000000001</v>
      </c>
      <c r="E23" s="86">
        <v>0.112</v>
      </c>
      <c r="F23" s="86">
        <v>0.10199999999999999</v>
      </c>
      <c r="G23" s="86">
        <v>8.5999999999999993E-2</v>
      </c>
      <c r="H23" s="77"/>
      <c r="I23" s="77"/>
      <c r="J23" s="86"/>
      <c r="K23" s="77"/>
      <c r="L23" s="78">
        <v>6.0999999999999999E-2</v>
      </c>
      <c r="M23" s="77"/>
      <c r="N23" s="77"/>
      <c r="O23" s="77"/>
      <c r="P23" s="77"/>
      <c r="Q23" s="78">
        <v>0.09</v>
      </c>
      <c r="R23" s="78"/>
      <c r="S23" s="78"/>
      <c r="T23" s="78"/>
      <c r="U23" s="78"/>
      <c r="V23" s="78">
        <v>8.3000000000000004E-2</v>
      </c>
      <c r="W23" s="78"/>
      <c r="X23" s="78"/>
      <c r="Y23" s="78"/>
      <c r="Z23" s="78"/>
      <c r="AA23" s="78">
        <v>3.4000000000000002E-2</v>
      </c>
      <c r="AB23" s="78"/>
      <c r="AC23" s="78"/>
      <c r="AD23" s="78"/>
      <c r="AE23" s="78"/>
      <c r="AF23" s="78">
        <v>7.0900000000000005E-2</v>
      </c>
      <c r="AG23" s="78"/>
      <c r="AH23" s="78"/>
    </row>
    <row r="24" spans="2:35">
      <c r="B24" s="33" t="s">
        <v>68</v>
      </c>
      <c r="C24" s="102">
        <v>1.1499999999999999</v>
      </c>
      <c r="D24" s="102">
        <v>1.1499999999999999</v>
      </c>
      <c r="E24" s="102">
        <v>1.1499999999999999</v>
      </c>
      <c r="F24" s="102">
        <v>1.1499999999999999</v>
      </c>
      <c r="G24" s="102" t="s">
        <v>69</v>
      </c>
      <c r="H24" s="75"/>
      <c r="I24" s="75"/>
      <c r="J24" s="102"/>
      <c r="K24" s="75"/>
      <c r="L24" s="102">
        <v>1.1499999999999999</v>
      </c>
      <c r="M24" s="75"/>
      <c r="N24" s="75"/>
      <c r="O24" s="75"/>
      <c r="P24" s="75"/>
      <c r="Q24" s="102">
        <v>1.17</v>
      </c>
      <c r="R24" s="102"/>
      <c r="S24" s="102"/>
      <c r="T24" s="102"/>
      <c r="U24" s="102"/>
      <c r="V24" s="102">
        <v>1.17</v>
      </c>
      <c r="W24" s="102"/>
      <c r="X24" s="102"/>
      <c r="Y24" s="102"/>
      <c r="Z24" s="102"/>
      <c r="AA24" s="102">
        <v>1.17</v>
      </c>
      <c r="AB24" s="102"/>
      <c r="AC24" s="102"/>
      <c r="AD24" s="102"/>
      <c r="AE24" s="102"/>
      <c r="AF24" s="102">
        <v>1.17</v>
      </c>
      <c r="AG24" s="102"/>
      <c r="AH24" s="102"/>
    </row>
    <row r="25" spans="2:35" ht="15" thickBot="1">
      <c r="B25" s="44" t="s">
        <v>70</v>
      </c>
      <c r="C25" s="87">
        <v>33576</v>
      </c>
      <c r="D25" s="87">
        <v>34351</v>
      </c>
      <c r="E25" s="87">
        <v>36523</v>
      </c>
      <c r="F25" s="79">
        <v>32623</v>
      </c>
      <c r="G25" s="79">
        <v>32423</v>
      </c>
      <c r="H25" s="79">
        <v>32770</v>
      </c>
      <c r="I25" s="79">
        <v>32621</v>
      </c>
      <c r="J25" s="87">
        <v>32822</v>
      </c>
      <c r="K25" s="79">
        <v>33106</v>
      </c>
      <c r="L25" s="79">
        <v>33106</v>
      </c>
      <c r="M25" s="79">
        <v>32745</v>
      </c>
      <c r="N25" s="79">
        <v>32661</v>
      </c>
      <c r="O25" s="79">
        <v>32891</v>
      </c>
      <c r="P25" s="79">
        <v>33004</v>
      </c>
      <c r="Q25" s="79">
        <v>33004</v>
      </c>
      <c r="R25" s="79">
        <v>33151</v>
      </c>
      <c r="S25" s="79">
        <v>33235</v>
      </c>
      <c r="T25" s="79">
        <v>33836</v>
      </c>
      <c r="U25" s="79">
        <v>34029</v>
      </c>
      <c r="V25" s="79">
        <v>34029</v>
      </c>
      <c r="W25" s="79">
        <v>33918</v>
      </c>
      <c r="X25" s="79">
        <v>33357</v>
      </c>
      <c r="Y25" s="79">
        <v>33575</v>
      </c>
      <c r="Z25" s="79">
        <v>33409</v>
      </c>
      <c r="AA25" s="79">
        <v>33409</v>
      </c>
      <c r="AB25" s="79">
        <v>33090</v>
      </c>
      <c r="AC25" s="79">
        <v>32757</v>
      </c>
      <c r="AD25" s="79">
        <v>32040</v>
      </c>
      <c r="AE25" s="79">
        <v>31930</v>
      </c>
      <c r="AF25" s="79">
        <v>31930</v>
      </c>
      <c r="AG25" s="79">
        <v>31585</v>
      </c>
      <c r="AH25" s="79">
        <v>31273</v>
      </c>
    </row>
    <row r="26" spans="2:35" ht="15" thickTop="1">
      <c r="B26" s="167" t="s">
        <v>71</v>
      </c>
      <c r="E26" s="200"/>
      <c r="F26" s="200"/>
      <c r="I26" s="25"/>
      <c r="AH26" s="25"/>
    </row>
    <row r="27" spans="2:35">
      <c r="B27" s="167"/>
      <c r="E27" s="84"/>
      <c r="F27" s="84"/>
    </row>
    <row r="29" spans="2:35">
      <c r="AE29" s="216"/>
      <c r="AF29" s="216"/>
      <c r="AG29" s="216"/>
    </row>
  </sheetData>
  <phoneticPr fontId="24" type="noConversion"/>
  <pageMargins left="0.23622047244094491" right="0.23622047244094491" top="0.74803149606299213" bottom="0.74803149606299213" header="0.31496062992125984" footer="0.31496062992125984"/>
  <pageSetup paperSize="9" scale="65" orientation="landscape" r:id="rId1"/>
  <headerFooter scaleWithDoc="0">
    <oddHeader>&amp;L&amp;G</oddHeader>
    <oddFooter>Page &amp;P</oddFooter>
  </headerFooter>
  <customProperties>
    <customPr name="EpmWorksheetKeyString_GUID" r:id="rId2"/>
  </customPropertie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BB814-09DB-4CAE-A192-B8CB8F433740}">
  <sheetPr>
    <pageSetUpPr fitToPage="1"/>
  </sheetPr>
  <dimension ref="B2:L45"/>
  <sheetViews>
    <sheetView showGridLines="0" view="pageBreakPreview" zoomScaleNormal="90" zoomScaleSheetLayoutView="100" zoomScalePageLayoutView="70" workbookViewId="0">
      <selection activeCell="AH15" sqref="AH15"/>
    </sheetView>
  </sheetViews>
  <sheetFormatPr defaultColWidth="9.44140625" defaultRowHeight="14.4" outlineLevelCol="1"/>
  <cols>
    <col min="1" max="1" width="2.5546875" customWidth="1"/>
    <col min="2" max="2" width="89.109375" style="1" customWidth="1"/>
    <col min="3" max="6" width="13" hidden="1" customWidth="1" outlineLevel="1"/>
    <col min="7" max="7" width="13" customWidth="1" collapsed="1"/>
    <col min="8" max="11" width="13" customWidth="1"/>
    <col min="12" max="12" width="15.109375" customWidth="1"/>
  </cols>
  <sheetData>
    <row r="2" spans="2:12" ht="17.399999999999999">
      <c r="B2" s="23" t="s">
        <v>72</v>
      </c>
      <c r="C2" s="24"/>
      <c r="D2" s="24"/>
      <c r="E2" s="24"/>
      <c r="F2" s="24"/>
      <c r="G2" s="24"/>
      <c r="H2" s="24"/>
      <c r="I2" s="24"/>
      <c r="J2" s="24"/>
      <c r="K2" s="24"/>
    </row>
    <row r="3" spans="2:12" ht="6" customHeight="1">
      <c r="C3" s="1"/>
      <c r="D3" s="1"/>
      <c r="E3" s="1"/>
      <c r="F3" s="1"/>
      <c r="G3" s="1"/>
      <c r="H3" s="1"/>
      <c r="I3" s="1"/>
      <c r="J3" s="1"/>
    </row>
    <row r="4" spans="2:12" ht="15" customHeight="1">
      <c r="B4" s="112" t="s">
        <v>73</v>
      </c>
      <c r="C4" s="1"/>
      <c r="D4" s="1"/>
      <c r="E4" s="1"/>
      <c r="F4" s="1"/>
      <c r="G4" s="1"/>
      <c r="H4" s="1"/>
      <c r="I4" s="1"/>
      <c r="J4" s="1"/>
    </row>
    <row r="5" spans="2:12" ht="33" customHeight="1">
      <c r="B5" s="17"/>
      <c r="C5" s="32" t="s">
        <v>21</v>
      </c>
      <c r="D5" s="114" t="s">
        <v>22</v>
      </c>
      <c r="E5" s="114" t="s">
        <v>23</v>
      </c>
      <c r="F5" s="32" t="s">
        <v>24</v>
      </c>
      <c r="G5" s="32" t="s">
        <v>29</v>
      </c>
      <c r="H5" s="32" t="s">
        <v>34</v>
      </c>
      <c r="I5" s="32" t="s">
        <v>39</v>
      </c>
      <c r="J5" s="32" t="s">
        <v>44</v>
      </c>
      <c r="K5" s="32" t="s">
        <v>49</v>
      </c>
      <c r="L5" s="35"/>
    </row>
    <row r="6" spans="2:12" ht="6" customHeight="1">
      <c r="B6" s="16"/>
      <c r="C6" s="2"/>
      <c r="D6" s="2"/>
      <c r="E6" s="2"/>
      <c r="F6" s="62"/>
      <c r="G6" s="62"/>
      <c r="H6" s="62"/>
      <c r="I6" s="62"/>
      <c r="J6" s="62"/>
      <c r="K6" s="62"/>
    </row>
    <row r="7" spans="2:12" s="150" customFormat="1">
      <c r="B7" s="148" t="s">
        <v>74</v>
      </c>
      <c r="C7" s="149"/>
      <c r="D7" s="149"/>
      <c r="E7" s="149"/>
      <c r="F7" s="155"/>
      <c r="G7" s="155"/>
      <c r="H7" s="155"/>
      <c r="I7" s="155"/>
      <c r="J7" s="155"/>
      <c r="K7" s="155"/>
    </row>
    <row r="8" spans="2:12" s="150" customFormat="1">
      <c r="B8" s="28" t="s">
        <v>75</v>
      </c>
      <c r="C8" s="142"/>
      <c r="D8" s="142"/>
      <c r="E8" s="170" t="s">
        <v>76</v>
      </c>
      <c r="F8" s="142">
        <v>0.35</v>
      </c>
      <c r="G8" s="142">
        <v>0.37</v>
      </c>
      <c r="H8" s="205">
        <v>0.41</v>
      </c>
      <c r="I8" s="142">
        <v>0.43</v>
      </c>
      <c r="J8" s="142">
        <v>0.43</v>
      </c>
      <c r="K8" s="142">
        <v>0.45</v>
      </c>
    </row>
    <row r="9" spans="2:12" s="150" customFormat="1">
      <c r="B9" s="148" t="s">
        <v>77</v>
      </c>
      <c r="C9" s="149"/>
      <c r="D9" s="149"/>
      <c r="E9" s="149"/>
      <c r="F9" s="203"/>
      <c r="G9" s="203"/>
      <c r="H9" s="203"/>
      <c r="I9" s="203"/>
      <c r="J9" s="203"/>
      <c r="K9" s="203"/>
    </row>
    <row r="10" spans="2:12">
      <c r="B10" s="28" t="s">
        <v>78</v>
      </c>
      <c r="C10" s="143"/>
      <c r="D10" s="143">
        <v>0.59</v>
      </c>
      <c r="E10" s="143"/>
      <c r="F10" s="143"/>
      <c r="G10" s="143">
        <v>0.82</v>
      </c>
      <c r="H10" s="143">
        <v>0.96</v>
      </c>
      <c r="I10" s="143">
        <v>0.97</v>
      </c>
      <c r="J10" s="143">
        <v>0.98</v>
      </c>
      <c r="K10" s="143">
        <v>0.99</v>
      </c>
    </row>
    <row r="11" spans="2:12">
      <c r="B11" s="28" t="s">
        <v>79</v>
      </c>
      <c r="C11" s="143"/>
      <c r="D11" s="143">
        <v>0.59</v>
      </c>
      <c r="E11" s="143">
        <v>0.74</v>
      </c>
      <c r="F11" s="143">
        <v>0.82</v>
      </c>
      <c r="G11" s="143">
        <v>0.88</v>
      </c>
      <c r="H11" s="143">
        <v>0.83</v>
      </c>
      <c r="I11" s="143">
        <v>0.85</v>
      </c>
      <c r="J11" s="143">
        <v>0.89</v>
      </c>
      <c r="K11" s="143">
        <v>0.9</v>
      </c>
    </row>
    <row r="12" spans="2:12">
      <c r="B12" s="4" t="s">
        <v>80</v>
      </c>
      <c r="C12" s="143"/>
      <c r="D12" s="143">
        <v>0.84</v>
      </c>
      <c r="E12" s="143">
        <v>0.83</v>
      </c>
      <c r="F12" s="143">
        <v>0.91</v>
      </c>
      <c r="G12" s="143">
        <v>0.88</v>
      </c>
      <c r="H12" s="143">
        <v>0.92</v>
      </c>
      <c r="I12" s="143">
        <v>0.91</v>
      </c>
      <c r="J12" s="143">
        <v>0.86</v>
      </c>
      <c r="K12" s="143">
        <v>0.95</v>
      </c>
    </row>
    <row r="13" spans="2:12">
      <c r="B13" s="28" t="s">
        <v>81</v>
      </c>
      <c r="C13" s="143"/>
      <c r="D13" s="143">
        <v>0.71</v>
      </c>
      <c r="E13" s="143">
        <v>0.77</v>
      </c>
      <c r="F13" s="143">
        <v>0.89</v>
      </c>
      <c r="G13" s="143">
        <v>0.89</v>
      </c>
      <c r="H13" s="143">
        <v>0.89</v>
      </c>
      <c r="I13" s="143">
        <v>0.89</v>
      </c>
      <c r="J13" s="143">
        <v>0.92</v>
      </c>
      <c r="K13" s="143">
        <v>0.96</v>
      </c>
    </row>
    <row r="14" spans="2:12">
      <c r="B14" s="28" t="s">
        <v>82</v>
      </c>
      <c r="C14" s="143"/>
      <c r="D14" s="143"/>
      <c r="E14" s="143"/>
      <c r="F14" s="143"/>
      <c r="G14" s="143"/>
      <c r="H14" s="143"/>
      <c r="I14" s="143"/>
      <c r="J14" s="143">
        <v>0.9</v>
      </c>
      <c r="K14" s="143">
        <v>0.84</v>
      </c>
    </row>
    <row r="15" spans="2:12" s="150" customFormat="1">
      <c r="B15" s="148" t="s">
        <v>83</v>
      </c>
      <c r="C15" s="151"/>
      <c r="D15" s="151"/>
      <c r="E15" s="151"/>
      <c r="F15" s="154"/>
      <c r="G15" s="154"/>
      <c r="H15" s="154"/>
      <c r="I15" s="154"/>
      <c r="J15" s="154"/>
      <c r="K15" s="154"/>
    </row>
    <row r="16" spans="2:12" s="150" customFormat="1">
      <c r="B16" s="28" t="s">
        <v>84</v>
      </c>
      <c r="C16" s="143"/>
      <c r="D16" s="158">
        <v>9.1</v>
      </c>
      <c r="E16" s="158">
        <v>9.9</v>
      </c>
      <c r="F16" s="158">
        <v>9.4</v>
      </c>
      <c r="G16" s="158">
        <v>8</v>
      </c>
      <c r="H16" s="158">
        <v>10.4</v>
      </c>
      <c r="I16" s="206">
        <v>13.6</v>
      </c>
      <c r="J16" s="206">
        <v>11.3</v>
      </c>
      <c r="K16" s="206">
        <v>10.5</v>
      </c>
    </row>
    <row r="17" spans="2:11" s="150" customFormat="1">
      <c r="B17" s="28" t="s">
        <v>85</v>
      </c>
      <c r="C17" s="143"/>
      <c r="D17" s="177">
        <v>10.98</v>
      </c>
      <c r="E17" s="177">
        <v>11.03</v>
      </c>
      <c r="F17" s="158">
        <v>9.1999999999999993</v>
      </c>
      <c r="G17" s="158">
        <v>8.9</v>
      </c>
      <c r="H17" s="158">
        <v>9.5</v>
      </c>
      <c r="I17" s="206">
        <v>8.4</v>
      </c>
      <c r="J17" s="206">
        <v>7.5</v>
      </c>
      <c r="K17" s="206">
        <v>7.3</v>
      </c>
    </row>
    <row r="18" spans="2:11">
      <c r="B18" s="28" t="s">
        <v>86</v>
      </c>
      <c r="C18" s="143">
        <v>9.1999999999999998E-2</v>
      </c>
      <c r="D18" s="174">
        <v>0.104</v>
      </c>
      <c r="E18" s="174">
        <v>9.7000000000000003E-2</v>
      </c>
      <c r="F18" s="174">
        <v>7.9000000000000001E-2</v>
      </c>
      <c r="G18" s="175">
        <v>8.5000000000000006E-2</v>
      </c>
      <c r="H18" s="175">
        <v>9.7000000000000003E-2</v>
      </c>
      <c r="I18" s="174">
        <v>0.111</v>
      </c>
      <c r="J18" s="174">
        <v>0.12</v>
      </c>
      <c r="K18" s="174">
        <v>0.09</v>
      </c>
    </row>
    <row r="19" spans="2:11">
      <c r="B19" s="28" t="s">
        <v>87</v>
      </c>
      <c r="C19" s="140"/>
      <c r="D19" s="140"/>
      <c r="E19" s="140"/>
      <c r="F19" s="143">
        <v>0.66</v>
      </c>
      <c r="G19" s="143">
        <v>0.73</v>
      </c>
      <c r="H19" s="143">
        <v>0.69</v>
      </c>
      <c r="I19" s="143">
        <v>0.66</v>
      </c>
      <c r="J19" s="143">
        <v>0.66700000000000004</v>
      </c>
      <c r="K19" s="143">
        <v>0.71</v>
      </c>
    </row>
    <row r="20" spans="2:11">
      <c r="B20" s="28" t="s">
        <v>88</v>
      </c>
      <c r="C20" s="140">
        <v>270</v>
      </c>
      <c r="D20" s="140">
        <v>469</v>
      </c>
      <c r="E20" s="140">
        <v>380</v>
      </c>
      <c r="F20" s="140">
        <v>309</v>
      </c>
      <c r="G20" s="140">
        <v>258</v>
      </c>
      <c r="H20" s="140">
        <v>284</v>
      </c>
      <c r="I20" s="140">
        <v>378</v>
      </c>
      <c r="J20" s="140">
        <v>492</v>
      </c>
      <c r="K20" s="140">
        <v>596</v>
      </c>
    </row>
    <row r="21" spans="2:11">
      <c r="B21" s="28" t="s">
        <v>89</v>
      </c>
      <c r="C21" s="157" t="s">
        <v>90</v>
      </c>
      <c r="D21" s="157" t="s">
        <v>91</v>
      </c>
      <c r="E21" s="157" t="s">
        <v>92</v>
      </c>
      <c r="F21" s="171">
        <v>1043</v>
      </c>
      <c r="G21" s="180">
        <v>1148</v>
      </c>
      <c r="H21" s="171">
        <v>1345</v>
      </c>
      <c r="I21" s="180">
        <v>1545</v>
      </c>
      <c r="J21" s="180">
        <v>1296</v>
      </c>
      <c r="K21" s="180">
        <v>1309</v>
      </c>
    </row>
    <row r="22" spans="2:11">
      <c r="B22" s="4" t="s">
        <v>93</v>
      </c>
      <c r="C22" s="141">
        <v>438</v>
      </c>
      <c r="D22" s="141">
        <v>476</v>
      </c>
      <c r="E22" s="139">
        <v>459</v>
      </c>
      <c r="F22" s="136">
        <v>428</v>
      </c>
      <c r="G22" s="136">
        <v>433</v>
      </c>
      <c r="H22" s="136">
        <v>464</v>
      </c>
      <c r="I22" s="136">
        <v>461</v>
      </c>
      <c r="J22" s="136">
        <v>443</v>
      </c>
      <c r="K22" s="136">
        <v>459</v>
      </c>
    </row>
    <row r="23" spans="2:11" s="150" customFormat="1">
      <c r="B23" s="148" t="s">
        <v>94</v>
      </c>
      <c r="C23" s="152"/>
      <c r="D23" s="152"/>
      <c r="E23" s="152"/>
      <c r="F23" s="153"/>
      <c r="G23" s="153"/>
      <c r="H23" s="153"/>
      <c r="I23" s="153"/>
      <c r="J23" s="153"/>
      <c r="K23" s="153"/>
    </row>
    <row r="24" spans="2:11" ht="17.399999999999999">
      <c r="B24" s="133" t="s">
        <v>95</v>
      </c>
      <c r="C24" s="158" t="s">
        <v>96</v>
      </c>
      <c r="D24" s="207">
        <v>5609</v>
      </c>
      <c r="E24" s="208">
        <v>5689</v>
      </c>
      <c r="F24" s="209">
        <v>4923</v>
      </c>
      <c r="G24" s="203">
        <v>4860</v>
      </c>
      <c r="H24" s="203" t="s">
        <v>97</v>
      </c>
      <c r="I24" s="203" t="s">
        <v>98</v>
      </c>
      <c r="J24" s="202" t="s">
        <v>99</v>
      </c>
      <c r="K24" s="202">
        <v>3390</v>
      </c>
    </row>
    <row r="25" spans="2:11" ht="17.399999999999999">
      <c r="B25" s="134" t="s">
        <v>100</v>
      </c>
      <c r="C25" s="138">
        <v>1</v>
      </c>
      <c r="D25" s="159">
        <v>925</v>
      </c>
      <c r="E25" s="159">
        <v>882</v>
      </c>
      <c r="F25" s="159">
        <v>563</v>
      </c>
      <c r="G25" s="159" t="s">
        <v>101</v>
      </c>
      <c r="H25" s="203" t="s">
        <v>102</v>
      </c>
      <c r="I25" s="203" t="s">
        <v>103</v>
      </c>
      <c r="J25" s="180" t="s">
        <v>104</v>
      </c>
      <c r="K25" s="180">
        <v>1670</v>
      </c>
    </row>
    <row r="26" spans="2:11" ht="17.399999999999999">
      <c r="B26" s="134" t="s">
        <v>105</v>
      </c>
      <c r="C26" s="159" t="s">
        <v>106</v>
      </c>
      <c r="D26" s="159" t="s">
        <v>107</v>
      </c>
      <c r="E26" s="159" t="s">
        <v>108</v>
      </c>
      <c r="F26" s="138">
        <v>17.8</v>
      </c>
      <c r="G26" s="185" t="s">
        <v>109</v>
      </c>
      <c r="H26" s="138">
        <v>23.4</v>
      </c>
      <c r="I26" s="138" t="s">
        <v>110</v>
      </c>
      <c r="J26" s="138" t="s">
        <v>111</v>
      </c>
      <c r="K26" s="138">
        <v>21.6</v>
      </c>
    </row>
    <row r="27" spans="2:11" ht="17.399999999999999">
      <c r="B27" s="134" t="s">
        <v>112</v>
      </c>
      <c r="C27" s="159" t="s">
        <v>106</v>
      </c>
      <c r="D27" s="159" t="s">
        <v>113</v>
      </c>
      <c r="E27" s="159">
        <v>-31</v>
      </c>
      <c r="F27" s="138">
        <v>-42</v>
      </c>
      <c r="G27" s="159">
        <v>-43</v>
      </c>
      <c r="H27" s="159">
        <v>-43</v>
      </c>
      <c r="I27" s="204" t="s">
        <v>114</v>
      </c>
      <c r="J27" s="204" t="s">
        <v>115</v>
      </c>
      <c r="K27" s="204">
        <v>-20</v>
      </c>
    </row>
    <row r="28" spans="2:11" ht="16.8">
      <c r="B28" s="134" t="s">
        <v>116</v>
      </c>
      <c r="C28" s="138">
        <v>560</v>
      </c>
      <c r="D28" s="138">
        <v>503.5</v>
      </c>
      <c r="E28" s="138">
        <v>490.2</v>
      </c>
      <c r="F28" s="138">
        <v>523.6</v>
      </c>
      <c r="G28" s="210">
        <v>561.4</v>
      </c>
      <c r="H28" s="210" t="s">
        <v>117</v>
      </c>
      <c r="I28" s="210" t="s">
        <v>118</v>
      </c>
      <c r="J28" s="138">
        <v>403</v>
      </c>
      <c r="K28" s="138">
        <v>431</v>
      </c>
    </row>
    <row r="29" spans="2:11" ht="16.8">
      <c r="B29" s="134" t="s">
        <v>119</v>
      </c>
      <c r="C29" s="138"/>
      <c r="D29" s="138" t="s">
        <v>120</v>
      </c>
      <c r="E29" s="138" t="s">
        <v>121</v>
      </c>
      <c r="F29" s="138">
        <v>32.4</v>
      </c>
      <c r="G29" s="210">
        <v>36.5</v>
      </c>
      <c r="H29" s="210" t="s">
        <v>122</v>
      </c>
      <c r="I29" s="210" t="s">
        <v>123</v>
      </c>
      <c r="J29" s="138">
        <v>29.9</v>
      </c>
      <c r="K29" s="138">
        <v>32.200000000000003</v>
      </c>
    </row>
    <row r="30" spans="2:11" ht="16.8">
      <c r="B30" s="134" t="s">
        <v>124</v>
      </c>
      <c r="C30" s="138"/>
      <c r="D30" s="138">
        <v>396</v>
      </c>
      <c r="E30" s="138">
        <v>393</v>
      </c>
      <c r="F30" s="138">
        <v>325</v>
      </c>
      <c r="G30" s="138">
        <v>311</v>
      </c>
      <c r="H30" s="210" t="s">
        <v>125</v>
      </c>
      <c r="I30" s="210" t="s">
        <v>126</v>
      </c>
      <c r="J30" s="210">
        <v>287</v>
      </c>
      <c r="K30" s="210">
        <v>306</v>
      </c>
    </row>
    <row r="31" spans="2:11">
      <c r="B31" s="134" t="s">
        <v>127</v>
      </c>
      <c r="C31" s="210"/>
      <c r="D31" s="210" t="s">
        <v>120</v>
      </c>
      <c r="E31" s="210"/>
      <c r="F31" s="210"/>
      <c r="G31" s="151"/>
      <c r="H31" s="210">
        <v>3.5999999999999997E-2</v>
      </c>
      <c r="I31" s="210">
        <v>0.04</v>
      </c>
      <c r="J31" s="210">
        <v>3.7999999999999999E-2</v>
      </c>
      <c r="K31" s="210">
        <v>4.2000000000000003E-2</v>
      </c>
    </row>
    <row r="32" spans="2:11" s="150" customFormat="1">
      <c r="B32" s="148" t="s">
        <v>128</v>
      </c>
      <c r="C32" s="151"/>
      <c r="D32" s="151"/>
      <c r="E32" s="151"/>
      <c r="F32" s="151"/>
      <c r="G32" s="151"/>
      <c r="H32" s="151"/>
      <c r="I32" s="151"/>
      <c r="J32" s="151"/>
      <c r="K32" s="151"/>
    </row>
    <row r="33" spans="2:11">
      <c r="B33" s="133" t="s">
        <v>129</v>
      </c>
      <c r="C33" s="160" t="s">
        <v>130</v>
      </c>
      <c r="D33" s="160" t="s">
        <v>131</v>
      </c>
      <c r="E33" s="160" t="s">
        <v>132</v>
      </c>
      <c r="F33" s="160" t="s">
        <v>132</v>
      </c>
      <c r="G33" s="160">
        <v>1.2999999999999999E-2</v>
      </c>
      <c r="H33" s="160">
        <v>2.1999999999999999E-2</v>
      </c>
      <c r="I33" s="211">
        <v>1.9E-2</v>
      </c>
      <c r="J33" s="211">
        <v>2.1999999999999999E-2</v>
      </c>
      <c r="K33" s="211">
        <v>1.7000000000000001E-2</v>
      </c>
    </row>
    <row r="34" spans="2:11">
      <c r="B34" s="133" t="s">
        <v>133</v>
      </c>
      <c r="C34" s="144">
        <v>16</v>
      </c>
      <c r="D34" s="144">
        <v>12</v>
      </c>
      <c r="E34" s="144">
        <v>16</v>
      </c>
      <c r="F34" s="144">
        <v>8</v>
      </c>
      <c r="G34" s="144">
        <v>12</v>
      </c>
      <c r="H34" s="144">
        <v>5</v>
      </c>
      <c r="I34" s="144">
        <v>4</v>
      </c>
      <c r="J34" s="144">
        <v>4</v>
      </c>
      <c r="K34" s="144">
        <v>2</v>
      </c>
    </row>
    <row r="35" spans="2:11">
      <c r="B35" s="28" t="s">
        <v>134</v>
      </c>
      <c r="C35" s="142">
        <v>0.16700000000000001</v>
      </c>
      <c r="D35" s="176">
        <v>0.25</v>
      </c>
      <c r="E35" s="176">
        <v>0.123</v>
      </c>
      <c r="F35" s="176">
        <v>0.112</v>
      </c>
      <c r="G35" s="176">
        <v>0.159</v>
      </c>
      <c r="H35" s="176">
        <v>0.17699999999999999</v>
      </c>
      <c r="I35" s="176">
        <v>0.20300000000000001</v>
      </c>
      <c r="J35" s="176">
        <v>0.222</v>
      </c>
      <c r="K35" s="176">
        <v>0.218</v>
      </c>
    </row>
    <row r="36" spans="2:11">
      <c r="B36" s="28" t="s">
        <v>135</v>
      </c>
      <c r="C36" s="143">
        <v>0.1</v>
      </c>
      <c r="D36" s="174">
        <v>0.154</v>
      </c>
      <c r="E36" s="174">
        <v>0.111</v>
      </c>
      <c r="F36" s="174">
        <v>0.126</v>
      </c>
      <c r="G36" s="174">
        <v>0.14199999999999999</v>
      </c>
      <c r="H36" s="174">
        <v>0.17599999999999999</v>
      </c>
      <c r="I36" s="212">
        <v>0.17100000000000001</v>
      </c>
      <c r="J36" s="176">
        <v>0.185</v>
      </c>
      <c r="K36" s="176">
        <v>0.191</v>
      </c>
    </row>
    <row r="37" spans="2:11">
      <c r="B37" s="186" t="s">
        <v>136</v>
      </c>
      <c r="C37" s="143"/>
      <c r="D37" s="174"/>
      <c r="E37" s="174">
        <v>0.25600000000000001</v>
      </c>
      <c r="F37" s="174">
        <v>0.26400000000000001</v>
      </c>
      <c r="G37" s="174">
        <v>0.27100000000000002</v>
      </c>
      <c r="H37" s="174">
        <v>0.28699999999999998</v>
      </c>
      <c r="I37" s="174">
        <v>0.29899999999999999</v>
      </c>
      <c r="J37" s="174">
        <v>0.30299999999999999</v>
      </c>
      <c r="K37" s="174">
        <v>0.314</v>
      </c>
    </row>
    <row r="38" spans="2:11">
      <c r="B38" s="133" t="s">
        <v>137</v>
      </c>
      <c r="C38" s="156">
        <v>0.22</v>
      </c>
      <c r="D38" s="160">
        <v>0.23200000000000001</v>
      </c>
      <c r="E38" s="160">
        <v>0.24299999999999999</v>
      </c>
      <c r="F38" s="160">
        <v>0.252</v>
      </c>
      <c r="G38" s="160">
        <v>0.26100000000000001</v>
      </c>
      <c r="H38" s="160">
        <v>0.27900000000000003</v>
      </c>
      <c r="I38" s="211">
        <v>0.29099999999999998</v>
      </c>
      <c r="J38" s="211">
        <v>0.29599999999999999</v>
      </c>
      <c r="K38" s="211">
        <v>0.307</v>
      </c>
    </row>
    <row r="39" spans="2:11" s="150" customFormat="1">
      <c r="B39" s="148" t="s">
        <v>138</v>
      </c>
      <c r="C39" s="149"/>
      <c r="D39" s="149"/>
      <c r="E39" s="149"/>
      <c r="F39" s="149"/>
      <c r="G39" s="149"/>
      <c r="H39" s="149"/>
      <c r="I39" s="149"/>
      <c r="J39" s="149"/>
      <c r="K39" s="149"/>
    </row>
    <row r="40" spans="2:11">
      <c r="B40" s="133" t="s">
        <v>139</v>
      </c>
      <c r="C40" s="147" t="s">
        <v>140</v>
      </c>
      <c r="D40" s="147">
        <v>5.4</v>
      </c>
      <c r="E40" s="147">
        <v>5.5</v>
      </c>
      <c r="F40" s="147">
        <v>5.5</v>
      </c>
      <c r="G40" s="147">
        <v>5.4</v>
      </c>
      <c r="H40" s="147">
        <v>5.6</v>
      </c>
      <c r="I40" s="195">
        <v>5.5</v>
      </c>
      <c r="J40" s="195">
        <v>5.5</v>
      </c>
      <c r="K40" s="195">
        <v>5.5</v>
      </c>
    </row>
    <row r="41" spans="2:11" ht="16.8">
      <c r="B41" s="4" t="s">
        <v>141</v>
      </c>
      <c r="C41" s="147" t="s">
        <v>142</v>
      </c>
      <c r="D41" s="147" t="s">
        <v>143</v>
      </c>
      <c r="E41" s="195">
        <v>0.17</v>
      </c>
      <c r="F41" s="195">
        <v>0.24</v>
      </c>
      <c r="G41" s="194">
        <v>0.16</v>
      </c>
      <c r="H41" s="178">
        <v>0.19</v>
      </c>
      <c r="I41" s="194">
        <v>0.25</v>
      </c>
      <c r="J41" s="194">
        <v>0.21</v>
      </c>
      <c r="K41" s="194">
        <v>0.14000000000000001</v>
      </c>
    </row>
    <row r="42" spans="2:11" ht="17.399999999999999" thickBot="1">
      <c r="B42" s="196" t="s">
        <v>144</v>
      </c>
      <c r="C42" s="132"/>
      <c r="D42" s="161">
        <v>1.1100000000000001</v>
      </c>
      <c r="E42" s="162">
        <v>1.08</v>
      </c>
      <c r="F42" s="179">
        <v>1.1000000000000001</v>
      </c>
      <c r="G42" s="162">
        <v>1.45</v>
      </c>
      <c r="H42" s="162">
        <v>0.48</v>
      </c>
      <c r="I42" s="213">
        <v>0.49</v>
      </c>
      <c r="J42" s="213">
        <v>0.43</v>
      </c>
      <c r="K42" s="213">
        <v>0.44</v>
      </c>
    </row>
    <row r="43" spans="2:11" ht="15" thickTop="1">
      <c r="B43" s="167" t="s">
        <v>145</v>
      </c>
      <c r="D43" s="84"/>
      <c r="E43" s="84"/>
    </row>
    <row r="44" spans="2:11">
      <c r="B44" s="1" t="s">
        <v>146</v>
      </c>
      <c r="D44" s="84"/>
      <c r="E44" s="84"/>
    </row>
    <row r="45" spans="2:11">
      <c r="B45" s="64"/>
    </row>
  </sheetData>
  <pageMargins left="0.23622047244094491" right="0.23622047244094491" top="0.74803149606299213" bottom="0.74803149606299213" header="0.31496062992125984" footer="0.31496062992125984"/>
  <pageSetup paperSize="9" scale="72" orientation="landscape" r:id="rId1"/>
  <headerFooter scaleWithDoc="0">
    <oddHeader>&amp;L&amp;G</oddHeader>
    <oddFooter>Page &amp;P</oddFooter>
  </headerFooter>
  <customProperties>
    <customPr name="EpmWorksheetKeyString_GUID" r:id="rId2"/>
  </customProperties>
  <ignoredErrors>
    <ignoredError sqref="C21:C23 C29 C26 C28 C32:C34 C30 C39 C38 C25 C24 E21:E23 E29 E26 E32:E34 E30 E39 D21:D23 D29 D26 D32:D34 D30 D39 F22:F23 F32:F34 F39" numberStoredAsText="1"/>
    <ignoredError sqref="C41 D41" twoDigitTextYear="1" numberStoredAsText="1"/>
  </ignoredErrors>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5EFFD-34A7-4954-92F4-EA9A8DE756C1}">
  <sheetPr>
    <pageSetUpPr fitToPage="1"/>
  </sheetPr>
  <dimension ref="B2:O33"/>
  <sheetViews>
    <sheetView showGridLines="0" view="pageBreakPreview" topLeftCell="A4" zoomScaleNormal="70" zoomScaleSheetLayoutView="100" zoomScalePageLayoutView="70" workbookViewId="0">
      <pane xSplit="2" topLeftCell="D1" activePane="topRight" state="frozen"/>
      <selection activeCell="AH15" sqref="AH15"/>
      <selection pane="topRight" activeCell="A23" sqref="A23"/>
    </sheetView>
  </sheetViews>
  <sheetFormatPr defaultColWidth="9.44140625" defaultRowHeight="14.4"/>
  <cols>
    <col min="1" max="1" width="2.5546875" customWidth="1"/>
    <col min="2" max="2" width="35.6640625" style="1" customWidth="1"/>
    <col min="3" max="3" width="14.5546875" hidden="1" customWidth="1"/>
    <col min="4" max="14" width="14.5546875" customWidth="1"/>
  </cols>
  <sheetData>
    <row r="2" spans="2:15" ht="17.399999999999999">
      <c r="B2" s="23" t="s">
        <v>147</v>
      </c>
      <c r="C2" s="24"/>
      <c r="D2" s="24"/>
      <c r="E2" s="24"/>
      <c r="F2" s="24"/>
      <c r="G2" s="24"/>
      <c r="H2" s="24"/>
      <c r="I2" s="24"/>
      <c r="J2" s="24"/>
      <c r="K2" s="24"/>
      <c r="L2" s="24"/>
      <c r="M2" s="24"/>
      <c r="N2" s="24"/>
    </row>
    <row r="3" spans="2:15" ht="6" customHeight="1"/>
    <row r="4" spans="2:15" ht="15" customHeight="1"/>
    <row r="5" spans="2:15" ht="33" customHeight="1">
      <c r="B5" s="163" t="s">
        <v>19</v>
      </c>
      <c r="C5" s="32">
        <v>2019</v>
      </c>
      <c r="D5" s="32">
        <v>2020</v>
      </c>
      <c r="E5" s="32">
        <v>2021</v>
      </c>
      <c r="F5" s="32">
        <v>2022</v>
      </c>
      <c r="G5" s="32">
        <v>2023</v>
      </c>
      <c r="H5" s="32" t="s">
        <v>45</v>
      </c>
      <c r="I5" s="32" t="s">
        <v>46</v>
      </c>
      <c r="J5" s="32" t="s">
        <v>47</v>
      </c>
      <c r="K5" s="32" t="s">
        <v>148</v>
      </c>
      <c r="L5" s="32" t="s">
        <v>49</v>
      </c>
      <c r="M5" s="32" t="s">
        <v>50</v>
      </c>
      <c r="N5" s="32" t="s">
        <v>51</v>
      </c>
    </row>
    <row r="6" spans="2:15" ht="6" customHeight="1">
      <c r="B6" s="16"/>
      <c r="C6" s="1"/>
      <c r="D6" s="1"/>
      <c r="E6" s="1"/>
      <c r="F6" s="1"/>
      <c r="G6" s="1"/>
      <c r="H6" s="1"/>
      <c r="I6" s="1"/>
      <c r="J6" s="1"/>
      <c r="K6" s="1"/>
      <c r="L6" s="1"/>
      <c r="M6" s="1"/>
      <c r="N6" s="1"/>
    </row>
    <row r="7" spans="2:15">
      <c r="B7" s="33" t="s">
        <v>149</v>
      </c>
      <c r="C7" s="27">
        <v>4611</v>
      </c>
      <c r="D7" s="27">
        <v>4483</v>
      </c>
      <c r="E7" s="27">
        <v>5357</v>
      </c>
      <c r="F7" s="27">
        <v>6568</v>
      </c>
      <c r="G7" s="27">
        <v>5608</v>
      </c>
      <c r="H7" s="27">
        <v>1392</v>
      </c>
      <c r="I7" s="27">
        <v>1472</v>
      </c>
      <c r="J7" s="27">
        <v>1465</v>
      </c>
      <c r="K7" s="27">
        <v>1408</v>
      </c>
      <c r="L7" s="27">
        <v>5737</v>
      </c>
      <c r="M7" s="27">
        <v>1427</v>
      </c>
      <c r="N7" s="27">
        <v>1367</v>
      </c>
    </row>
    <row r="8" spans="2:15">
      <c r="B8" s="4" t="s">
        <v>342</v>
      </c>
      <c r="C8" s="74"/>
      <c r="D8" s="74">
        <v>-0.03</v>
      </c>
      <c r="E8" s="74">
        <v>0.19</v>
      </c>
      <c r="F8" s="74">
        <v>0.23</v>
      </c>
      <c r="G8" s="74">
        <v>-0.15</v>
      </c>
      <c r="H8" s="74">
        <v>-0.03</v>
      </c>
      <c r="I8" s="74">
        <v>0.03</v>
      </c>
      <c r="J8" s="74">
        <v>0.04</v>
      </c>
      <c r="K8" s="74">
        <v>0.03</v>
      </c>
      <c r="L8" s="74">
        <v>0.02</v>
      </c>
      <c r="M8" s="110">
        <v>0.03</v>
      </c>
      <c r="N8" s="110">
        <v>-7.0000000000000007E-2</v>
      </c>
    </row>
    <row r="9" spans="2:15">
      <c r="B9" s="29" t="s">
        <v>54</v>
      </c>
      <c r="C9" s="74"/>
      <c r="D9" s="74">
        <v>-0.01</v>
      </c>
      <c r="E9" s="74">
        <v>0.14000000000000001</v>
      </c>
      <c r="F9" s="74">
        <v>-0.03</v>
      </c>
      <c r="G9" s="95">
        <v>-0.11</v>
      </c>
      <c r="H9" s="74">
        <v>0.03</v>
      </c>
      <c r="I9" s="74">
        <v>0.08</v>
      </c>
      <c r="J9" s="74">
        <v>0.06</v>
      </c>
      <c r="K9" s="74">
        <v>0.05</v>
      </c>
      <c r="L9" s="74">
        <v>0.05</v>
      </c>
      <c r="M9" s="110">
        <v>0.02</v>
      </c>
      <c r="N9" s="110">
        <v>-0.05</v>
      </c>
    </row>
    <row r="10" spans="2:15">
      <c r="B10" s="18" t="s">
        <v>55</v>
      </c>
      <c r="C10" s="74"/>
      <c r="D10" s="74">
        <v>0</v>
      </c>
      <c r="E10" s="74">
        <v>0.05</v>
      </c>
      <c r="F10" s="74">
        <v>0.13</v>
      </c>
      <c r="G10" s="95">
        <v>0.01</v>
      </c>
      <c r="H10" s="74">
        <v>-0.05</v>
      </c>
      <c r="I10" s="74">
        <v>-0.03</v>
      </c>
      <c r="J10" s="74">
        <v>0</v>
      </c>
      <c r="K10" s="74">
        <v>-0.02</v>
      </c>
      <c r="L10" s="74">
        <v>-0.02</v>
      </c>
      <c r="M10" s="110">
        <v>0</v>
      </c>
      <c r="N10" s="110">
        <v>0.01</v>
      </c>
    </row>
    <row r="11" spans="2:15">
      <c r="B11" s="29" t="s">
        <v>56</v>
      </c>
      <c r="C11" s="74"/>
      <c r="D11" s="74">
        <v>-0.02</v>
      </c>
      <c r="E11" s="74">
        <v>-0.01</v>
      </c>
      <c r="F11" s="74">
        <v>0.05</v>
      </c>
      <c r="G11" s="95">
        <v>-0.03</v>
      </c>
      <c r="H11" s="74">
        <v>-0.01</v>
      </c>
      <c r="I11" s="74">
        <v>-0.01</v>
      </c>
      <c r="J11" s="74">
        <v>-0.02</v>
      </c>
      <c r="K11" s="74">
        <v>0</v>
      </c>
      <c r="L11" s="74">
        <v>-0.01</v>
      </c>
      <c r="M11" s="110">
        <v>0.01</v>
      </c>
      <c r="N11" s="110">
        <v>-0.03</v>
      </c>
    </row>
    <row r="12" spans="2:15">
      <c r="B12" s="29" t="s">
        <v>57</v>
      </c>
      <c r="C12" s="74"/>
      <c r="D12" s="74">
        <v>0</v>
      </c>
      <c r="E12" s="74">
        <v>0.01</v>
      </c>
      <c r="F12" s="74">
        <v>0.08</v>
      </c>
      <c r="G12" s="95">
        <v>-0.02</v>
      </c>
      <c r="H12" s="74">
        <v>0</v>
      </c>
      <c r="I12" s="74">
        <v>-0.01</v>
      </c>
      <c r="J12" s="74">
        <v>0</v>
      </c>
      <c r="K12" s="74">
        <v>0</v>
      </c>
      <c r="L12" s="74">
        <v>0</v>
      </c>
      <c r="M12" s="110">
        <v>0</v>
      </c>
      <c r="N12" s="110">
        <v>0</v>
      </c>
    </row>
    <row r="13" spans="2:15" ht="6" customHeight="1">
      <c r="B13" s="33"/>
      <c r="C13" s="27"/>
      <c r="D13" s="27"/>
      <c r="E13" s="27"/>
      <c r="F13" s="27"/>
      <c r="G13" s="27"/>
      <c r="H13" s="27"/>
      <c r="I13" s="27"/>
      <c r="J13" s="27"/>
      <c r="K13" s="27"/>
      <c r="L13" s="27"/>
      <c r="M13" s="75"/>
      <c r="N13" s="75"/>
    </row>
    <row r="14" spans="2:15">
      <c r="B14" s="227" t="s">
        <v>150</v>
      </c>
      <c r="C14" s="219">
        <v>3127</v>
      </c>
      <c r="D14" s="219">
        <v>2965</v>
      </c>
      <c r="E14" s="219">
        <v>3588</v>
      </c>
      <c r="F14" s="219">
        <v>4523</v>
      </c>
      <c r="G14" s="219">
        <v>3747</v>
      </c>
      <c r="H14" s="219">
        <v>975</v>
      </c>
      <c r="I14" s="219">
        <v>1017</v>
      </c>
      <c r="J14" s="219">
        <v>981</v>
      </c>
      <c r="K14" s="219">
        <v>935</v>
      </c>
      <c r="L14" s="219">
        <v>3908</v>
      </c>
      <c r="M14" s="219">
        <v>974</v>
      </c>
      <c r="N14" s="219">
        <v>942</v>
      </c>
      <c r="O14" s="84"/>
    </row>
    <row r="15" spans="2:15">
      <c r="B15" s="29" t="s">
        <v>54</v>
      </c>
      <c r="C15" s="74"/>
      <c r="D15" s="228" t="s">
        <v>113</v>
      </c>
      <c r="E15" s="229" t="s">
        <v>343</v>
      </c>
      <c r="F15" s="228" t="s">
        <v>113</v>
      </c>
      <c r="G15" s="228" t="s">
        <v>113</v>
      </c>
      <c r="H15" s="229" t="s">
        <v>343</v>
      </c>
      <c r="I15" s="229" t="s">
        <v>343</v>
      </c>
      <c r="J15" s="229" t="s">
        <v>343</v>
      </c>
      <c r="K15" s="229" t="s">
        <v>343</v>
      </c>
      <c r="L15" s="229" t="s">
        <v>343</v>
      </c>
      <c r="M15" s="230" t="s">
        <v>344</v>
      </c>
      <c r="N15" s="228" t="s">
        <v>113</v>
      </c>
      <c r="O15" s="84"/>
    </row>
    <row r="16" spans="2:15">
      <c r="B16" s="18" t="s">
        <v>55</v>
      </c>
      <c r="C16" s="74"/>
      <c r="D16" s="230" t="s">
        <v>344</v>
      </c>
      <c r="E16" s="229" t="s">
        <v>343</v>
      </c>
      <c r="F16" s="229" t="s">
        <v>343</v>
      </c>
      <c r="G16" s="230" t="s">
        <v>344</v>
      </c>
      <c r="H16" s="228" t="s">
        <v>113</v>
      </c>
      <c r="I16" s="228" t="s">
        <v>113</v>
      </c>
      <c r="J16" s="230" t="s">
        <v>344</v>
      </c>
      <c r="K16" s="230" t="s">
        <v>344</v>
      </c>
      <c r="L16" s="228" t="s">
        <v>113</v>
      </c>
      <c r="M16" s="230" t="s">
        <v>344</v>
      </c>
      <c r="N16" s="230" t="s">
        <v>344</v>
      </c>
      <c r="O16" s="84"/>
    </row>
    <row r="17" spans="2:15">
      <c r="B17" s="227" t="s">
        <v>151</v>
      </c>
      <c r="C17" s="219">
        <v>1484</v>
      </c>
      <c r="D17" s="219">
        <v>1518</v>
      </c>
      <c r="E17" s="219">
        <v>1768</v>
      </c>
      <c r="F17" s="219">
        <v>2045</v>
      </c>
      <c r="G17" s="219">
        <v>1861</v>
      </c>
      <c r="H17" s="219">
        <v>417</v>
      </c>
      <c r="I17" s="219">
        <v>455</v>
      </c>
      <c r="J17" s="219">
        <v>484</v>
      </c>
      <c r="K17" s="219">
        <v>473</v>
      </c>
      <c r="L17" s="219">
        <v>1829</v>
      </c>
      <c r="M17" s="219">
        <v>453</v>
      </c>
      <c r="N17" s="219">
        <v>425</v>
      </c>
      <c r="O17" s="84"/>
    </row>
    <row r="18" spans="2:15">
      <c r="B18" s="29" t="s">
        <v>54</v>
      </c>
      <c r="C18" s="74"/>
      <c r="D18" s="229" t="s">
        <v>343</v>
      </c>
      <c r="E18" s="229" t="s">
        <v>343</v>
      </c>
      <c r="F18" s="230" t="s">
        <v>344</v>
      </c>
      <c r="G18" s="228" t="s">
        <v>113</v>
      </c>
      <c r="H18" s="228" t="s">
        <v>113</v>
      </c>
      <c r="I18" s="230" t="s">
        <v>344</v>
      </c>
      <c r="J18" s="229" t="s">
        <v>343</v>
      </c>
      <c r="K18" s="230" t="s">
        <v>344</v>
      </c>
      <c r="L18" s="230" t="s">
        <v>344</v>
      </c>
      <c r="M18" s="229" t="s">
        <v>343</v>
      </c>
      <c r="N18" s="228" t="s">
        <v>113</v>
      </c>
    </row>
    <row r="19" spans="2:15">
      <c r="B19" s="18" t="s">
        <v>55</v>
      </c>
      <c r="C19" s="74"/>
      <c r="D19" s="230" t="s">
        <v>344</v>
      </c>
      <c r="E19" s="229" t="s">
        <v>343</v>
      </c>
      <c r="F19" s="229" t="s">
        <v>343</v>
      </c>
      <c r="G19" s="229" t="s">
        <v>343</v>
      </c>
      <c r="H19" s="230" t="s">
        <v>344</v>
      </c>
      <c r="I19" s="230" t="s">
        <v>344</v>
      </c>
      <c r="J19" s="230" t="s">
        <v>344</v>
      </c>
      <c r="K19" s="228" t="s">
        <v>113</v>
      </c>
      <c r="L19" s="230" t="s">
        <v>344</v>
      </c>
      <c r="M19" s="228" t="s">
        <v>113</v>
      </c>
      <c r="N19" s="230" t="s">
        <v>344</v>
      </c>
    </row>
    <row r="20" spans="2:15" ht="6" customHeight="1">
      <c r="B20" s="33"/>
      <c r="C20" s="27"/>
      <c r="D20" s="27"/>
      <c r="E20" s="27"/>
      <c r="F20" s="27"/>
      <c r="G20" s="27"/>
      <c r="H20" s="27"/>
      <c r="I20" s="27"/>
      <c r="J20" s="27"/>
      <c r="K20" s="27"/>
      <c r="L20" s="27"/>
      <c r="M20" s="75"/>
      <c r="N20" s="75"/>
    </row>
    <row r="21" spans="2:15">
      <c r="B21" s="33" t="s">
        <v>58</v>
      </c>
      <c r="C21" s="27">
        <v>972</v>
      </c>
      <c r="D21" s="27">
        <v>942</v>
      </c>
      <c r="E21" s="27">
        <v>1086</v>
      </c>
      <c r="F21" s="27">
        <v>1162</v>
      </c>
      <c r="G21" s="27">
        <v>852</v>
      </c>
      <c r="H21" s="27">
        <v>231</v>
      </c>
      <c r="I21" s="27">
        <v>281</v>
      </c>
      <c r="J21" s="27">
        <v>287</v>
      </c>
      <c r="K21" s="27">
        <v>179</v>
      </c>
      <c r="L21" s="27">
        <v>978</v>
      </c>
      <c r="M21" s="27">
        <v>256</v>
      </c>
      <c r="N21" s="27">
        <v>254</v>
      </c>
    </row>
    <row r="22" spans="2:15">
      <c r="B22" s="28" t="s">
        <v>59</v>
      </c>
      <c r="C22" s="76">
        <v>0.21099999999999999</v>
      </c>
      <c r="D22" s="76">
        <v>0.21</v>
      </c>
      <c r="E22" s="76">
        <v>0.20300000000000001</v>
      </c>
      <c r="F22" s="76">
        <v>0.17699999999999999</v>
      </c>
      <c r="G22" s="76">
        <v>0.152</v>
      </c>
      <c r="H22" s="76">
        <v>0.16600000000000001</v>
      </c>
      <c r="I22" s="76">
        <v>0.191</v>
      </c>
      <c r="J22" s="76">
        <v>0.19600000000000001</v>
      </c>
      <c r="K22" s="76">
        <v>0.127</v>
      </c>
      <c r="L22" s="76">
        <v>0.17</v>
      </c>
      <c r="M22" s="76">
        <v>0.17899999999999999</v>
      </c>
      <c r="N22" s="76">
        <v>0.186</v>
      </c>
    </row>
    <row r="23" spans="2:15">
      <c r="B23" s="227" t="s">
        <v>345</v>
      </c>
      <c r="C23" s="219"/>
      <c r="D23" s="228" t="s">
        <v>113</v>
      </c>
      <c r="E23" s="229" t="s">
        <v>343</v>
      </c>
      <c r="F23" s="229" t="s">
        <v>343</v>
      </c>
      <c r="G23" s="228" t="s">
        <v>113</v>
      </c>
      <c r="H23" s="229" t="s">
        <v>343</v>
      </c>
      <c r="I23" s="229" t="s">
        <v>343</v>
      </c>
      <c r="J23" s="229" t="s">
        <v>343</v>
      </c>
      <c r="K23" s="229" t="s">
        <v>343</v>
      </c>
      <c r="L23" s="229" t="s">
        <v>343</v>
      </c>
      <c r="M23" s="229" t="s">
        <v>343</v>
      </c>
      <c r="N23" s="228" t="s">
        <v>113</v>
      </c>
    </row>
    <row r="24" spans="2:15">
      <c r="B24" s="227" t="s">
        <v>349</v>
      </c>
      <c r="C24" s="219"/>
      <c r="D24" s="230" t="s">
        <v>344</v>
      </c>
      <c r="E24" s="229" t="s">
        <v>343</v>
      </c>
      <c r="F24" s="229" t="s">
        <v>343</v>
      </c>
      <c r="G24" s="228" t="s">
        <v>113</v>
      </c>
      <c r="H24" s="229" t="s">
        <v>343</v>
      </c>
      <c r="I24" s="229" t="s">
        <v>343</v>
      </c>
      <c r="J24" s="228" t="s">
        <v>113</v>
      </c>
      <c r="K24" s="228" t="s">
        <v>113</v>
      </c>
      <c r="L24" s="228" t="s">
        <v>113</v>
      </c>
      <c r="M24" s="229" t="s">
        <v>343</v>
      </c>
      <c r="N24" s="228" t="s">
        <v>113</v>
      </c>
    </row>
    <row r="25" spans="2:15">
      <c r="B25" s="33" t="s">
        <v>60</v>
      </c>
      <c r="C25" s="27"/>
      <c r="D25" s="27"/>
      <c r="E25" s="27"/>
      <c r="F25" s="27"/>
      <c r="G25" s="27"/>
      <c r="H25" s="27">
        <v>155</v>
      </c>
      <c r="I25" s="27">
        <v>205</v>
      </c>
      <c r="J25" s="27">
        <v>223</v>
      </c>
      <c r="K25" s="27">
        <v>-25</v>
      </c>
      <c r="L25" s="27">
        <v>558</v>
      </c>
      <c r="M25" s="27">
        <v>170</v>
      </c>
      <c r="N25" s="27">
        <v>189</v>
      </c>
    </row>
    <row r="26" spans="2:15">
      <c r="B26" s="33" t="s">
        <v>61</v>
      </c>
      <c r="C26" s="27"/>
      <c r="D26" s="27"/>
      <c r="E26" s="27"/>
      <c r="F26" s="27"/>
      <c r="G26" s="27"/>
      <c r="H26" s="27">
        <v>156</v>
      </c>
      <c r="I26" s="27">
        <v>205</v>
      </c>
      <c r="J26" s="27">
        <v>210</v>
      </c>
      <c r="K26" s="27">
        <v>92</v>
      </c>
      <c r="L26" s="27">
        <v>663</v>
      </c>
      <c r="M26" s="27">
        <f>361-N26</f>
        <v>181</v>
      </c>
      <c r="N26" s="27">
        <v>180</v>
      </c>
    </row>
    <row r="27" spans="2:15">
      <c r="B27" s="33" t="s">
        <v>152</v>
      </c>
      <c r="C27" s="27"/>
      <c r="D27" s="27"/>
      <c r="E27" s="27"/>
      <c r="F27" s="27"/>
      <c r="G27" s="27"/>
      <c r="H27" s="27">
        <v>49</v>
      </c>
      <c r="I27" s="27">
        <v>59</v>
      </c>
      <c r="J27" s="27">
        <v>71</v>
      </c>
      <c r="K27" s="27">
        <v>132</v>
      </c>
      <c r="L27" s="27">
        <v>311</v>
      </c>
      <c r="M27" s="27">
        <f>128-N27</f>
        <v>50</v>
      </c>
      <c r="N27" s="27">
        <v>78</v>
      </c>
    </row>
    <row r="28" spans="2:15">
      <c r="B28" s="168" t="s">
        <v>356</v>
      </c>
      <c r="C28" s="232"/>
      <c r="D28" s="232"/>
      <c r="E28" s="232"/>
      <c r="F28" s="232"/>
      <c r="G28" s="232"/>
      <c r="H28" s="27">
        <v>86</v>
      </c>
      <c r="I28" s="27">
        <v>146</v>
      </c>
      <c r="J28" s="27">
        <v>172</v>
      </c>
      <c r="K28" s="27">
        <v>196</v>
      </c>
      <c r="L28" s="27">
        <v>600</v>
      </c>
      <c r="M28" s="27">
        <v>44</v>
      </c>
      <c r="N28" s="27">
        <v>112</v>
      </c>
    </row>
    <row r="29" spans="2:15">
      <c r="B29" s="168" t="s">
        <v>66</v>
      </c>
      <c r="C29" s="172"/>
      <c r="D29" s="172"/>
      <c r="E29" s="172"/>
      <c r="F29" s="172"/>
      <c r="G29" s="172"/>
      <c r="H29" s="172"/>
      <c r="I29" s="172"/>
      <c r="J29" s="172"/>
      <c r="K29" s="201"/>
      <c r="L29" s="172">
        <v>7524</v>
      </c>
      <c r="M29" s="201"/>
      <c r="N29" s="201"/>
    </row>
    <row r="30" spans="2:15">
      <c r="B30" s="16" t="s">
        <v>67</v>
      </c>
      <c r="C30" s="15"/>
      <c r="D30" s="15"/>
      <c r="E30" s="15"/>
      <c r="F30" s="15"/>
      <c r="G30" s="15"/>
      <c r="H30" s="15"/>
      <c r="I30" s="15"/>
      <c r="J30" s="15"/>
      <c r="K30" s="82"/>
      <c r="L30" s="239">
        <v>8.7999999999999995E-2</v>
      </c>
      <c r="M30" s="82"/>
      <c r="N30" s="82"/>
    </row>
    <row r="31" spans="2:15" ht="15" thickBot="1">
      <c r="B31" s="44" t="s">
        <v>128</v>
      </c>
      <c r="C31" s="79"/>
      <c r="D31" s="234"/>
      <c r="E31" s="234"/>
      <c r="F31" s="234"/>
      <c r="G31" s="234"/>
      <c r="H31" s="234"/>
      <c r="I31" s="79">
        <v>9786</v>
      </c>
      <c r="J31" s="234"/>
      <c r="K31" s="234"/>
      <c r="L31" s="79">
        <v>9736</v>
      </c>
      <c r="M31" s="234"/>
      <c r="N31" s="79">
        <v>9649</v>
      </c>
    </row>
    <row r="32" spans="2:15" ht="15" thickTop="1">
      <c r="B32" s="167" t="s">
        <v>352</v>
      </c>
      <c r="C32" s="15"/>
      <c r="D32" s="15"/>
      <c r="E32" s="15"/>
      <c r="F32" s="15"/>
      <c r="G32" s="15"/>
      <c r="H32" s="15"/>
      <c r="I32" s="82"/>
      <c r="J32" s="82"/>
      <c r="K32" s="82"/>
      <c r="L32" s="222"/>
      <c r="M32" s="223"/>
      <c r="N32" s="223"/>
    </row>
    <row r="33" spans="2:2">
      <c r="B33" s="167" t="s">
        <v>358</v>
      </c>
    </row>
  </sheetData>
  <pageMargins left="0.23622047244094491" right="0.23622047244094491" top="0.74803149606299213" bottom="0.74803149606299213" header="0.31496062992125984" footer="0.31496062992125984"/>
  <pageSetup paperSize="9" scale="72" orientation="landscape" r:id="rId1"/>
  <headerFooter scaleWithDoc="0">
    <oddHeader>&amp;L&amp;G</oddHeader>
    <oddFooter>Page &amp;P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18EE7-28E5-4EB5-815A-408F95300F75}">
  <sheetPr>
    <pageSetUpPr fitToPage="1"/>
  </sheetPr>
  <dimension ref="B2:O37"/>
  <sheetViews>
    <sheetView showGridLines="0" view="pageBreakPreview" zoomScaleNormal="70" zoomScaleSheetLayoutView="100" zoomScalePageLayoutView="70" workbookViewId="0">
      <pane xSplit="2" topLeftCell="D1" activePane="topRight" state="frozen"/>
      <selection activeCell="AH15" sqref="AH15"/>
      <selection pane="topRight" activeCell="E15" sqref="E15:E16"/>
    </sheetView>
  </sheetViews>
  <sheetFormatPr defaultColWidth="9.44140625" defaultRowHeight="14.4"/>
  <cols>
    <col min="1" max="1" width="2.5546875" customWidth="1"/>
    <col min="2" max="2" width="35.6640625" style="1" customWidth="1"/>
    <col min="3" max="3" width="14.5546875" hidden="1" customWidth="1"/>
    <col min="4" max="14" width="14.5546875" customWidth="1"/>
  </cols>
  <sheetData>
    <row r="2" spans="2:14" ht="17.399999999999999">
      <c r="B2" s="23" t="s">
        <v>153</v>
      </c>
      <c r="C2" s="24"/>
      <c r="D2" s="24"/>
      <c r="E2" s="24"/>
      <c r="F2" s="24"/>
      <c r="G2" s="24"/>
      <c r="H2" s="24"/>
      <c r="I2" s="24"/>
      <c r="J2" s="24"/>
      <c r="K2" s="24"/>
      <c r="L2" s="24"/>
      <c r="M2" s="24"/>
      <c r="N2" s="24"/>
    </row>
    <row r="3" spans="2:14" ht="6" customHeight="1"/>
    <row r="4" spans="2:14" ht="15" customHeight="1"/>
    <row r="5" spans="2:14" ht="33" customHeight="1">
      <c r="B5" s="163" t="s">
        <v>19</v>
      </c>
      <c r="C5" s="32">
        <v>2019</v>
      </c>
      <c r="D5" s="32">
        <v>2020</v>
      </c>
      <c r="E5" s="32">
        <v>2021</v>
      </c>
      <c r="F5" s="32">
        <v>2022</v>
      </c>
      <c r="G5" s="32">
        <v>2023</v>
      </c>
      <c r="H5" s="32" t="s">
        <v>45</v>
      </c>
      <c r="I5" s="32" t="s">
        <v>46</v>
      </c>
      <c r="J5" s="32" t="s">
        <v>47</v>
      </c>
      <c r="K5" s="32" t="s">
        <v>148</v>
      </c>
      <c r="L5" s="32" t="s">
        <v>49</v>
      </c>
      <c r="M5" s="32" t="s">
        <v>50</v>
      </c>
      <c r="N5" s="32" t="s">
        <v>51</v>
      </c>
    </row>
    <row r="6" spans="2:14" ht="6" customHeight="1">
      <c r="B6" s="16"/>
      <c r="C6" s="1"/>
      <c r="D6" s="1"/>
      <c r="E6" s="1"/>
      <c r="F6" s="1"/>
      <c r="G6" s="1"/>
      <c r="H6" s="1"/>
      <c r="I6" s="1"/>
      <c r="J6" s="1"/>
      <c r="K6" s="1"/>
      <c r="L6" s="1"/>
      <c r="M6" s="1"/>
      <c r="N6" s="1"/>
    </row>
    <row r="7" spans="2:14">
      <c r="B7" s="33" t="s">
        <v>149</v>
      </c>
      <c r="C7" s="27">
        <v>5063</v>
      </c>
      <c r="D7" s="27">
        <v>4967</v>
      </c>
      <c r="E7" s="27">
        <v>5827</v>
      </c>
      <c r="F7" s="27">
        <v>7092</v>
      </c>
      <c r="G7" s="27">
        <v>5983</v>
      </c>
      <c r="H7" s="27">
        <v>1517</v>
      </c>
      <c r="I7" s="27">
        <v>1533</v>
      </c>
      <c r="J7" s="27">
        <v>1535</v>
      </c>
      <c r="K7" s="27">
        <v>1504</v>
      </c>
      <c r="L7" s="27">
        <v>6089</v>
      </c>
      <c r="M7" s="27">
        <v>1601</v>
      </c>
      <c r="N7" s="27">
        <v>1511</v>
      </c>
    </row>
    <row r="8" spans="2:14">
      <c r="B8" s="4" t="s">
        <v>342</v>
      </c>
      <c r="C8" s="74"/>
      <c r="D8" s="74">
        <v>-0.02</v>
      </c>
      <c r="E8" s="74">
        <v>0.17</v>
      </c>
      <c r="F8" s="74">
        <v>0.22</v>
      </c>
      <c r="G8" s="74">
        <v>-0.16</v>
      </c>
      <c r="H8" s="74">
        <v>-0.03</v>
      </c>
      <c r="I8" s="74">
        <v>0.02</v>
      </c>
      <c r="J8" s="74">
        <v>0.02</v>
      </c>
      <c r="K8" s="74">
        <v>0.06</v>
      </c>
      <c r="L8" s="74">
        <v>0.02</v>
      </c>
      <c r="M8" s="110">
        <v>0.06</v>
      </c>
      <c r="N8" s="110">
        <v>-0.01</v>
      </c>
    </row>
    <row r="9" spans="2:14">
      <c r="B9" s="29" t="s">
        <v>54</v>
      </c>
      <c r="C9" s="74"/>
      <c r="D9" s="74">
        <v>-0.04</v>
      </c>
      <c r="E9" s="74">
        <v>0.11</v>
      </c>
      <c r="F9" s="74">
        <v>-0.03</v>
      </c>
      <c r="G9" s="95">
        <v>-0.08</v>
      </c>
      <c r="H9" s="74">
        <v>0.01</v>
      </c>
      <c r="I9" s="74">
        <v>0.02</v>
      </c>
      <c r="J9" s="74">
        <v>0.02</v>
      </c>
      <c r="K9" s="74">
        <v>0.04</v>
      </c>
      <c r="L9" s="74">
        <v>0.02</v>
      </c>
      <c r="M9" s="110">
        <v>0.06</v>
      </c>
      <c r="N9" s="110">
        <v>0.01</v>
      </c>
    </row>
    <row r="10" spans="2:14">
      <c r="B10" s="18" t="s">
        <v>55</v>
      </c>
      <c r="C10" s="74"/>
      <c r="D10" s="74">
        <v>0.01</v>
      </c>
      <c r="E10" s="74">
        <v>0.08</v>
      </c>
      <c r="F10" s="74">
        <v>0.2</v>
      </c>
      <c r="G10" s="95">
        <v>-0.04</v>
      </c>
      <c r="H10" s="74">
        <v>-0.04</v>
      </c>
      <c r="I10" s="74">
        <v>-0.01</v>
      </c>
      <c r="J10" s="74">
        <v>0.03</v>
      </c>
      <c r="K10" s="74">
        <v>0.01</v>
      </c>
      <c r="L10" s="74">
        <v>0</v>
      </c>
      <c r="M10" s="110">
        <v>-0.03</v>
      </c>
      <c r="N10" s="110">
        <v>-0.01</v>
      </c>
    </row>
    <row r="11" spans="2:14">
      <c r="B11" s="29" t="s">
        <v>56</v>
      </c>
      <c r="C11" s="74"/>
      <c r="D11" s="74">
        <v>-0.03</v>
      </c>
      <c r="E11" s="74">
        <v>-0.02</v>
      </c>
      <c r="F11" s="74">
        <v>0.05</v>
      </c>
      <c r="G11" s="95">
        <v>-0.04</v>
      </c>
      <c r="H11" s="74">
        <v>-0.01</v>
      </c>
      <c r="I11" s="74">
        <v>0</v>
      </c>
      <c r="J11" s="74">
        <v>-0.03</v>
      </c>
      <c r="K11" s="74">
        <v>0</v>
      </c>
      <c r="L11" s="74">
        <v>-0.01</v>
      </c>
      <c r="M11" s="110">
        <v>0.01</v>
      </c>
      <c r="N11" s="110">
        <v>-0.04</v>
      </c>
    </row>
    <row r="12" spans="2:14">
      <c r="B12" s="29" t="s">
        <v>57</v>
      </c>
      <c r="C12" s="74"/>
      <c r="D12" s="74">
        <v>0.04</v>
      </c>
      <c r="E12" s="74">
        <v>0</v>
      </c>
      <c r="F12" s="74">
        <v>0</v>
      </c>
      <c r="G12" s="95">
        <v>0</v>
      </c>
      <c r="H12" s="74">
        <v>0.01</v>
      </c>
      <c r="I12" s="74">
        <v>0.01</v>
      </c>
      <c r="J12" s="74">
        <v>0</v>
      </c>
      <c r="K12" s="74">
        <v>0.01</v>
      </c>
      <c r="L12" s="74">
        <v>0.01</v>
      </c>
      <c r="M12" s="110">
        <v>0.02</v>
      </c>
      <c r="N12" s="110">
        <v>0.03</v>
      </c>
    </row>
    <row r="13" spans="2:14" ht="6" customHeight="1">
      <c r="B13" s="33"/>
      <c r="C13" s="27"/>
      <c r="D13" s="27"/>
      <c r="E13" s="27"/>
      <c r="F13" s="27"/>
      <c r="G13" s="27"/>
      <c r="H13" s="27"/>
      <c r="I13" s="27"/>
      <c r="J13" s="27"/>
      <c r="K13" s="27"/>
      <c r="L13" s="27"/>
      <c r="M13" s="75"/>
      <c r="N13" s="75"/>
    </row>
    <row r="14" spans="2:14">
      <c r="B14" s="227" t="s">
        <v>154</v>
      </c>
      <c r="C14" s="219">
        <v>1618</v>
      </c>
      <c r="D14" s="219">
        <v>1469</v>
      </c>
      <c r="E14" s="219">
        <v>1681</v>
      </c>
      <c r="F14" s="219">
        <v>1868</v>
      </c>
      <c r="G14" s="219">
        <v>1742</v>
      </c>
      <c r="H14" s="219">
        <v>409</v>
      </c>
      <c r="I14" s="219">
        <v>441</v>
      </c>
      <c r="J14" s="219">
        <v>408</v>
      </c>
      <c r="K14" s="219">
        <v>407</v>
      </c>
      <c r="L14" s="219">
        <v>1665</v>
      </c>
      <c r="M14" s="219">
        <v>426</v>
      </c>
      <c r="N14" s="219">
        <v>401</v>
      </c>
    </row>
    <row r="15" spans="2:14">
      <c r="B15" s="29" t="s">
        <v>54</v>
      </c>
      <c r="C15" s="74"/>
      <c r="D15" s="228" t="s">
        <v>113</v>
      </c>
      <c r="E15" s="229" t="s">
        <v>343</v>
      </c>
      <c r="F15" s="228" t="s">
        <v>113</v>
      </c>
      <c r="G15" s="228" t="s">
        <v>113</v>
      </c>
      <c r="H15" s="230" t="s">
        <v>344</v>
      </c>
      <c r="I15" s="229" t="s">
        <v>343</v>
      </c>
      <c r="J15" s="230" t="s">
        <v>344</v>
      </c>
      <c r="K15" s="229" t="s">
        <v>343</v>
      </c>
      <c r="L15" s="229" t="s">
        <v>343</v>
      </c>
      <c r="M15" s="229" t="s">
        <v>343</v>
      </c>
      <c r="N15" s="228" t="s">
        <v>113</v>
      </c>
    </row>
    <row r="16" spans="2:14">
      <c r="B16" s="18" t="s">
        <v>55</v>
      </c>
      <c r="C16" s="74"/>
      <c r="D16" s="230" t="s">
        <v>344</v>
      </c>
      <c r="E16" s="229" t="s">
        <v>343</v>
      </c>
      <c r="F16" s="229" t="s">
        <v>343</v>
      </c>
      <c r="G16" s="230" t="s">
        <v>344</v>
      </c>
      <c r="H16" s="228" t="s">
        <v>113</v>
      </c>
      <c r="I16" s="228" t="s">
        <v>113</v>
      </c>
      <c r="J16" s="228" t="s">
        <v>113</v>
      </c>
      <c r="K16" s="228" t="s">
        <v>113</v>
      </c>
      <c r="L16" s="228" t="s">
        <v>113</v>
      </c>
      <c r="M16" s="228" t="s">
        <v>113</v>
      </c>
      <c r="N16" s="74" t="s">
        <v>344</v>
      </c>
    </row>
    <row r="17" spans="2:15">
      <c r="B17" s="227" t="s">
        <v>155</v>
      </c>
      <c r="C17" s="219">
        <v>2007</v>
      </c>
      <c r="D17" s="219">
        <v>2024</v>
      </c>
      <c r="E17" s="219">
        <v>2357</v>
      </c>
      <c r="F17" s="219">
        <v>3031</v>
      </c>
      <c r="G17" s="219">
        <v>2491</v>
      </c>
      <c r="H17" s="219">
        <v>625</v>
      </c>
      <c r="I17" s="219">
        <v>641</v>
      </c>
      <c r="J17" s="219">
        <v>615</v>
      </c>
      <c r="K17" s="219">
        <v>608</v>
      </c>
      <c r="L17" s="219">
        <v>2490</v>
      </c>
      <c r="M17" s="219">
        <v>621</v>
      </c>
      <c r="N17" s="219">
        <v>614</v>
      </c>
    </row>
    <row r="18" spans="2:15">
      <c r="B18" s="29" t="s">
        <v>54</v>
      </c>
      <c r="C18" s="74"/>
      <c r="D18" s="228" t="s">
        <v>113</v>
      </c>
      <c r="E18" s="229" t="s">
        <v>343</v>
      </c>
      <c r="F18" s="230" t="s">
        <v>344</v>
      </c>
      <c r="G18" s="228" t="s">
        <v>113</v>
      </c>
      <c r="H18" s="230" t="s">
        <v>344</v>
      </c>
      <c r="I18" s="229" t="s">
        <v>343</v>
      </c>
      <c r="J18" s="229" t="s">
        <v>343</v>
      </c>
      <c r="K18" s="230" t="s">
        <v>344</v>
      </c>
      <c r="L18" s="229" t="s">
        <v>343</v>
      </c>
      <c r="M18" s="74" t="s">
        <v>344</v>
      </c>
      <c r="N18" s="228" t="s">
        <v>113</v>
      </c>
    </row>
    <row r="19" spans="2:15">
      <c r="B19" s="18" t="s">
        <v>55</v>
      </c>
      <c r="C19" s="74"/>
      <c r="D19" s="230" t="s">
        <v>344</v>
      </c>
      <c r="E19" s="229" t="s">
        <v>343</v>
      </c>
      <c r="F19" s="229" t="s">
        <v>343</v>
      </c>
      <c r="G19" s="230" t="s">
        <v>344</v>
      </c>
      <c r="H19" s="228" t="s">
        <v>113</v>
      </c>
      <c r="I19" s="228" t="s">
        <v>113</v>
      </c>
      <c r="J19" s="230" t="s">
        <v>344</v>
      </c>
      <c r="K19" s="230" t="s">
        <v>344</v>
      </c>
      <c r="L19" s="228" t="s">
        <v>113</v>
      </c>
      <c r="M19" s="74" t="s">
        <v>344</v>
      </c>
      <c r="N19" s="74" t="s">
        <v>344</v>
      </c>
    </row>
    <row r="20" spans="2:15">
      <c r="B20" s="227" t="s">
        <v>156</v>
      </c>
      <c r="C20" s="219">
        <v>1438</v>
      </c>
      <c r="D20" s="219">
        <v>1474</v>
      </c>
      <c r="E20" s="219">
        <v>1789</v>
      </c>
      <c r="F20" s="219">
        <v>2193</v>
      </c>
      <c r="G20" s="219">
        <v>1750</v>
      </c>
      <c r="H20" s="219">
        <v>483</v>
      </c>
      <c r="I20" s="219">
        <v>451</v>
      </c>
      <c r="J20" s="219">
        <v>512</v>
      </c>
      <c r="K20" s="219">
        <v>489</v>
      </c>
      <c r="L20" s="219">
        <v>1934</v>
      </c>
      <c r="M20" s="219">
        <v>554</v>
      </c>
      <c r="N20" s="219">
        <v>496</v>
      </c>
    </row>
    <row r="21" spans="2:15">
      <c r="B21" s="29" t="s">
        <v>54</v>
      </c>
      <c r="C21" s="74"/>
      <c r="D21" s="230" t="s">
        <v>344</v>
      </c>
      <c r="E21" s="229" t="s">
        <v>343</v>
      </c>
      <c r="F21" s="228" t="s">
        <v>113</v>
      </c>
      <c r="G21" s="230" t="s">
        <v>344</v>
      </c>
      <c r="H21" s="229" t="s">
        <v>343</v>
      </c>
      <c r="I21" s="228" t="s">
        <v>113</v>
      </c>
      <c r="J21" s="229" t="s">
        <v>343</v>
      </c>
      <c r="K21" s="229" t="s">
        <v>343</v>
      </c>
      <c r="L21" s="230" t="s">
        <v>344</v>
      </c>
      <c r="M21" s="229" t="s">
        <v>343</v>
      </c>
      <c r="N21" s="229" t="s">
        <v>343</v>
      </c>
    </row>
    <row r="22" spans="2:15">
      <c r="B22" s="18" t="s">
        <v>55</v>
      </c>
      <c r="C22" s="74"/>
      <c r="D22" s="229" t="s">
        <v>343</v>
      </c>
      <c r="E22" s="229" t="s">
        <v>343</v>
      </c>
      <c r="F22" s="229" t="s">
        <v>343</v>
      </c>
      <c r="G22" s="228" t="s">
        <v>113</v>
      </c>
      <c r="H22" s="229" t="s">
        <v>343</v>
      </c>
      <c r="I22" s="229" t="s">
        <v>343</v>
      </c>
      <c r="J22" s="229" t="s">
        <v>343</v>
      </c>
      <c r="K22" s="229" t="s">
        <v>343</v>
      </c>
      <c r="L22" s="229" t="s">
        <v>343</v>
      </c>
      <c r="M22" s="228" t="s">
        <v>113</v>
      </c>
      <c r="N22" s="228" t="s">
        <v>113</v>
      </c>
    </row>
    <row r="23" spans="2:15" ht="6" customHeight="1">
      <c r="B23" s="33"/>
      <c r="C23" s="27"/>
      <c r="D23" s="27"/>
      <c r="E23" s="27"/>
      <c r="F23" s="27"/>
      <c r="G23" s="27"/>
      <c r="H23" s="27"/>
      <c r="I23" s="27"/>
      <c r="J23" s="27"/>
      <c r="K23" s="27"/>
      <c r="L23" s="27"/>
      <c r="M23" s="75"/>
      <c r="N23" s="75"/>
    </row>
    <row r="24" spans="2:15">
      <c r="B24" s="33" t="s">
        <v>58</v>
      </c>
      <c r="C24" s="27">
        <v>1080</v>
      </c>
      <c r="D24" s="27">
        <v>1047</v>
      </c>
      <c r="E24" s="27">
        <v>1233</v>
      </c>
      <c r="F24" s="27">
        <v>1207</v>
      </c>
      <c r="G24" s="27">
        <v>752</v>
      </c>
      <c r="H24" s="27">
        <v>275</v>
      </c>
      <c r="I24" s="27">
        <v>267</v>
      </c>
      <c r="J24" s="27">
        <v>296</v>
      </c>
      <c r="K24" s="27">
        <v>185</v>
      </c>
      <c r="L24" s="27">
        <v>1023</v>
      </c>
      <c r="M24" s="27">
        <v>291</v>
      </c>
      <c r="N24" s="27">
        <v>266</v>
      </c>
    </row>
    <row r="25" spans="2:15">
      <c r="B25" s="28" t="s">
        <v>59</v>
      </c>
      <c r="C25" s="76">
        <v>0.21299999999999999</v>
      </c>
      <c r="D25" s="76">
        <v>0.21099999999999999</v>
      </c>
      <c r="E25" s="76">
        <v>0.21199999999999999</v>
      </c>
      <c r="F25" s="76">
        <v>0.17</v>
      </c>
      <c r="G25" s="76">
        <v>0.126</v>
      </c>
      <c r="H25" s="76">
        <v>0.18099999999999999</v>
      </c>
      <c r="I25" s="76">
        <v>0.17399999999999999</v>
      </c>
      <c r="J25" s="76">
        <v>0.193</v>
      </c>
      <c r="K25" s="76">
        <v>0.123</v>
      </c>
      <c r="L25" s="76">
        <v>0.16800000000000001</v>
      </c>
      <c r="M25" s="76">
        <v>0.182</v>
      </c>
      <c r="N25" s="76">
        <v>0.17599999999999999</v>
      </c>
    </row>
    <row r="26" spans="2:15">
      <c r="B26" s="227" t="s">
        <v>346</v>
      </c>
      <c r="C26" s="219"/>
      <c r="D26" s="228" t="s">
        <v>113</v>
      </c>
      <c r="E26" s="229" t="s">
        <v>343</v>
      </c>
      <c r="F26" s="230" t="s">
        <v>344</v>
      </c>
      <c r="G26" s="228" t="s">
        <v>113</v>
      </c>
      <c r="H26" s="228" t="s">
        <v>113</v>
      </c>
      <c r="I26" s="229" t="s">
        <v>343</v>
      </c>
      <c r="J26" s="228" t="s">
        <v>113</v>
      </c>
      <c r="K26" s="228" t="s">
        <v>113</v>
      </c>
      <c r="L26" s="228" t="s">
        <v>113</v>
      </c>
      <c r="M26" s="229" t="s">
        <v>343</v>
      </c>
      <c r="N26" s="228" t="s">
        <v>113</v>
      </c>
      <c r="O26" s="25"/>
    </row>
    <row r="27" spans="2:15">
      <c r="B27" s="227" t="s">
        <v>347</v>
      </c>
      <c r="C27" s="219"/>
      <c r="D27" s="228" t="s">
        <v>113</v>
      </c>
      <c r="E27" s="229" t="s">
        <v>343</v>
      </c>
      <c r="F27" s="229" t="s">
        <v>343</v>
      </c>
      <c r="G27" s="228" t="s">
        <v>113</v>
      </c>
      <c r="H27" s="229" t="s">
        <v>343</v>
      </c>
      <c r="I27" s="229" t="s">
        <v>343</v>
      </c>
      <c r="J27" s="229" t="s">
        <v>343</v>
      </c>
      <c r="K27" s="228" t="s">
        <v>113</v>
      </c>
      <c r="L27" s="229" t="s">
        <v>343</v>
      </c>
      <c r="M27" s="228" t="s">
        <v>113</v>
      </c>
      <c r="N27" s="230" t="s">
        <v>344</v>
      </c>
      <c r="O27" s="231"/>
    </row>
    <row r="28" spans="2:15">
      <c r="B28" s="227" t="s">
        <v>348</v>
      </c>
      <c r="C28" s="219"/>
      <c r="D28" s="229" t="s">
        <v>343</v>
      </c>
      <c r="E28" s="229" t="s">
        <v>343</v>
      </c>
      <c r="F28" s="228" t="s">
        <v>113</v>
      </c>
      <c r="G28" s="228" t="s">
        <v>113</v>
      </c>
      <c r="H28" s="229" t="s">
        <v>343</v>
      </c>
      <c r="I28" s="229" t="s">
        <v>343</v>
      </c>
      <c r="J28" s="229" t="s">
        <v>343</v>
      </c>
      <c r="K28" s="229" t="s">
        <v>343</v>
      </c>
      <c r="L28" s="229" t="s">
        <v>343</v>
      </c>
      <c r="M28" s="229" t="s">
        <v>343</v>
      </c>
      <c r="N28" s="229" t="s">
        <v>343</v>
      </c>
      <c r="O28" s="231"/>
    </row>
    <row r="29" spans="2:15">
      <c r="B29" s="33" t="s">
        <v>60</v>
      </c>
      <c r="C29" s="27"/>
      <c r="D29" s="27"/>
      <c r="E29" s="27"/>
      <c r="F29" s="27"/>
      <c r="G29" s="27"/>
      <c r="H29" s="27">
        <v>158</v>
      </c>
      <c r="I29" s="27">
        <v>157</v>
      </c>
      <c r="J29" s="27">
        <v>205</v>
      </c>
      <c r="K29" s="27">
        <v>-3</v>
      </c>
      <c r="L29" s="27">
        <v>517</v>
      </c>
      <c r="M29" s="27">
        <f>320-N29</f>
        <v>183</v>
      </c>
      <c r="N29" s="27">
        <v>137</v>
      </c>
    </row>
    <row r="30" spans="2:15">
      <c r="B30" s="33" t="s">
        <v>61</v>
      </c>
      <c r="C30" s="27"/>
      <c r="D30" s="27"/>
      <c r="E30" s="27"/>
      <c r="F30" s="27"/>
      <c r="G30" s="27"/>
      <c r="H30" s="27">
        <v>159</v>
      </c>
      <c r="I30" s="27">
        <v>157</v>
      </c>
      <c r="J30" s="27">
        <v>186</v>
      </c>
      <c r="K30" s="27">
        <v>62</v>
      </c>
      <c r="L30" s="27">
        <v>565</v>
      </c>
      <c r="M30" s="27">
        <f>331-N30</f>
        <v>181</v>
      </c>
      <c r="N30" s="27">
        <v>150</v>
      </c>
    </row>
    <row r="31" spans="2:15">
      <c r="B31" s="33" t="s">
        <v>152</v>
      </c>
      <c r="C31" s="27"/>
      <c r="D31" s="27"/>
      <c r="E31" s="27"/>
      <c r="F31" s="27"/>
      <c r="G31" s="27"/>
      <c r="H31" s="27">
        <v>80</v>
      </c>
      <c r="I31" s="27">
        <v>66</v>
      </c>
      <c r="J31" s="27">
        <v>77</v>
      </c>
      <c r="K31" s="27">
        <v>143</v>
      </c>
      <c r="L31" s="27">
        <v>367</v>
      </c>
      <c r="M31" s="27">
        <v>56</v>
      </c>
      <c r="N31" s="27">
        <v>82</v>
      </c>
    </row>
    <row r="32" spans="2:15">
      <c r="B32" s="168" t="s">
        <v>356</v>
      </c>
      <c r="C32" s="27"/>
      <c r="D32" s="232"/>
      <c r="E32" s="232"/>
      <c r="F32" s="232"/>
      <c r="G32" s="232"/>
      <c r="H32" s="27">
        <v>105</v>
      </c>
      <c r="I32" s="27">
        <v>139</v>
      </c>
      <c r="J32" s="27">
        <v>146</v>
      </c>
      <c r="K32" s="27">
        <v>123</v>
      </c>
      <c r="L32" s="27">
        <v>513</v>
      </c>
      <c r="M32" s="27">
        <v>156</v>
      </c>
      <c r="N32" s="27">
        <v>85</v>
      </c>
    </row>
    <row r="33" spans="2:14">
      <c r="B33" s="168" t="s">
        <v>66</v>
      </c>
      <c r="C33" s="75"/>
      <c r="D33" s="75"/>
      <c r="E33" s="75"/>
      <c r="F33" s="75"/>
      <c r="G33" s="75"/>
      <c r="H33" s="75"/>
      <c r="I33" s="75"/>
      <c r="J33" s="75"/>
      <c r="K33" s="75"/>
      <c r="L33" s="27">
        <v>5686</v>
      </c>
      <c r="M33" s="75"/>
      <c r="N33" s="75"/>
    </row>
    <row r="34" spans="2:14">
      <c r="B34" s="16" t="s">
        <v>67</v>
      </c>
      <c r="C34" s="15"/>
      <c r="D34" s="15"/>
      <c r="E34" s="15"/>
      <c r="F34" s="15"/>
      <c r="G34" s="15"/>
      <c r="H34" s="15"/>
      <c r="I34" s="15"/>
      <c r="J34" s="15"/>
      <c r="K34" s="82"/>
      <c r="L34" s="239">
        <v>9.9000000000000005E-2</v>
      </c>
      <c r="M34" s="82"/>
      <c r="N34" s="82"/>
    </row>
    <row r="35" spans="2:14" ht="15" thickBot="1">
      <c r="B35" s="44" t="s">
        <v>128</v>
      </c>
      <c r="C35" s="220"/>
      <c r="D35" s="220"/>
      <c r="E35" s="220"/>
      <c r="F35" s="220"/>
      <c r="G35" s="220"/>
      <c r="H35" s="220"/>
      <c r="I35" s="87">
        <v>9669</v>
      </c>
      <c r="J35" s="220"/>
      <c r="K35" s="220"/>
      <c r="L35" s="87">
        <v>9568</v>
      </c>
      <c r="M35" s="221"/>
      <c r="N35" s="87">
        <v>9312</v>
      </c>
    </row>
    <row r="36" spans="2:14" ht="15" thickTop="1">
      <c r="B36" s="167" t="s">
        <v>352</v>
      </c>
      <c r="C36" s="82"/>
      <c r="D36" s="82"/>
      <c r="E36" s="82"/>
      <c r="F36" s="82"/>
      <c r="G36" s="82"/>
      <c r="H36" s="82"/>
      <c r="I36" s="82"/>
      <c r="J36" s="82"/>
      <c r="K36" s="82"/>
      <c r="L36" s="222"/>
      <c r="M36" s="223"/>
      <c r="N36" s="223"/>
    </row>
    <row r="37" spans="2:14">
      <c r="B37" s="167" t="s">
        <v>358</v>
      </c>
    </row>
  </sheetData>
  <pageMargins left="0.23622047244094491" right="0.23622047244094491" top="0.74803149606299213" bottom="0.74803149606299213" header="0.31496062992125984" footer="0.31496062992125984"/>
  <pageSetup paperSize="9" scale="72" orientation="landscape" r:id="rId1"/>
  <headerFooter scaleWithDoc="0">
    <oddHeader>&amp;L&amp;G</oddHeader>
    <oddFooter>Page &amp;P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6C9A-8F2A-4F19-B629-2A45BA223FC9}">
  <sheetPr>
    <pageSetUpPr fitToPage="1"/>
  </sheetPr>
  <dimension ref="B1:AJ26"/>
  <sheetViews>
    <sheetView showGridLines="0" tabSelected="1" view="pageBreakPreview" zoomScaleNormal="60" zoomScaleSheetLayoutView="100" zoomScalePageLayoutView="70" workbookViewId="0">
      <pane xSplit="5" topLeftCell="L1" activePane="topRight" state="frozen"/>
      <selection activeCell="AH15" sqref="AH15"/>
      <selection pane="topRight" activeCell="A8" sqref="A8"/>
    </sheetView>
  </sheetViews>
  <sheetFormatPr defaultColWidth="9.44140625" defaultRowHeight="14.4" outlineLevelCol="1"/>
  <cols>
    <col min="1" max="1" width="2.5546875" customWidth="1"/>
    <col min="2" max="2" width="39.3320312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26" width="14.5546875" hidden="1" customWidth="1" outlineLevel="1"/>
    <col min="27" max="27" width="14.5546875" customWidth="1" collapsed="1"/>
    <col min="28" max="34" width="14.5546875" customWidth="1"/>
    <col min="35" max="35" width="14.88671875" customWidth="1"/>
  </cols>
  <sheetData>
    <row r="1" spans="2:36">
      <c r="AE1" s="25"/>
      <c r="AF1" s="25"/>
      <c r="AG1" s="25"/>
      <c r="AH1" s="25"/>
    </row>
    <row r="2" spans="2:36" ht="17.399999999999999">
      <c r="B2" s="23" t="s">
        <v>359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row>
    <row r="3" spans="2:36" ht="6" customHeight="1">
      <c r="C3" s="1"/>
      <c r="D3" s="1"/>
      <c r="E3" s="1"/>
      <c r="F3" s="1"/>
      <c r="G3" s="1"/>
      <c r="H3" s="1"/>
      <c r="I3" s="1"/>
      <c r="J3" s="1"/>
      <c r="K3" s="1"/>
      <c r="L3" s="1"/>
      <c r="M3" s="1"/>
      <c r="N3" s="1"/>
      <c r="O3" s="1"/>
      <c r="P3" s="1"/>
      <c r="Q3" s="1"/>
      <c r="R3" s="1"/>
      <c r="S3" s="1"/>
      <c r="T3" s="1"/>
    </row>
    <row r="4" spans="2:36" ht="15" customHeight="1">
      <c r="B4" s="240"/>
      <c r="C4" s="1"/>
      <c r="D4" s="1"/>
      <c r="E4" s="1"/>
      <c r="F4" s="1"/>
      <c r="G4" s="1"/>
      <c r="H4" s="1"/>
      <c r="I4" s="1"/>
      <c r="J4" s="1"/>
      <c r="K4" s="1"/>
      <c r="L4" s="1"/>
      <c r="M4" s="1"/>
      <c r="N4" s="1"/>
      <c r="O4" s="1"/>
      <c r="P4" s="1"/>
      <c r="Q4" s="1"/>
      <c r="R4" s="1"/>
      <c r="S4" s="1"/>
      <c r="T4" s="1"/>
      <c r="U4" s="35"/>
      <c r="V4" s="35"/>
      <c r="W4" s="35"/>
      <c r="X4" s="35"/>
      <c r="Y4" s="241"/>
      <c r="Z4" s="241"/>
      <c r="AA4" s="241"/>
      <c r="AB4" s="241"/>
      <c r="AC4" s="241"/>
      <c r="AD4" s="35"/>
      <c r="AE4" s="35"/>
      <c r="AF4" s="35"/>
      <c r="AG4" s="35"/>
      <c r="AH4" s="35"/>
    </row>
    <row r="5" spans="2:36" ht="33" customHeight="1">
      <c r="B5" s="163" t="s">
        <v>19</v>
      </c>
      <c r="C5" s="164" t="s">
        <v>20</v>
      </c>
      <c r="D5" s="165" t="s">
        <v>21</v>
      </c>
      <c r="E5" s="166" t="s">
        <v>157</v>
      </c>
      <c r="F5" s="166" t="s">
        <v>23</v>
      </c>
      <c r="G5" s="32" t="s">
        <v>24</v>
      </c>
      <c r="H5" s="31" t="s">
        <v>25</v>
      </c>
      <c r="I5" s="31" t="s">
        <v>26</v>
      </c>
      <c r="J5" s="31" t="s">
        <v>27</v>
      </c>
      <c r="K5" s="31" t="s">
        <v>28</v>
      </c>
      <c r="L5" s="32" t="s">
        <v>29</v>
      </c>
      <c r="M5" s="31" t="s">
        <v>30</v>
      </c>
      <c r="N5" s="31" t="s">
        <v>31</v>
      </c>
      <c r="O5" s="31" t="s">
        <v>32</v>
      </c>
      <c r="P5" s="31" t="s">
        <v>33</v>
      </c>
      <c r="Q5" s="32" t="s">
        <v>34</v>
      </c>
      <c r="R5" s="32" t="s">
        <v>35</v>
      </c>
      <c r="S5" s="32" t="s">
        <v>36</v>
      </c>
      <c r="T5" s="32" t="s">
        <v>37</v>
      </c>
      <c r="U5" s="32" t="s">
        <v>38</v>
      </c>
      <c r="V5" s="32" t="s">
        <v>39</v>
      </c>
      <c r="W5" s="32" t="s">
        <v>40</v>
      </c>
      <c r="X5" s="32" t="s">
        <v>41</v>
      </c>
      <c r="Y5" s="32" t="s">
        <v>42</v>
      </c>
      <c r="Z5" s="32" t="s">
        <v>43</v>
      </c>
      <c r="AA5" s="32" t="s">
        <v>44</v>
      </c>
      <c r="AB5" s="32" t="s">
        <v>158</v>
      </c>
      <c r="AC5" s="32" t="s">
        <v>159</v>
      </c>
      <c r="AD5" s="32" t="s">
        <v>160</v>
      </c>
      <c r="AE5" s="32" t="s">
        <v>161</v>
      </c>
      <c r="AF5" s="32" t="s">
        <v>162</v>
      </c>
      <c r="AG5" s="32" t="s">
        <v>50</v>
      </c>
      <c r="AH5" s="32" t="s">
        <v>51</v>
      </c>
    </row>
    <row r="6" spans="2:36" ht="6" customHeight="1">
      <c r="B6" s="16"/>
      <c r="C6" s="2"/>
      <c r="D6" s="2"/>
      <c r="E6" s="2"/>
      <c r="F6" s="2"/>
      <c r="G6" s="62"/>
      <c r="H6" s="2"/>
      <c r="I6" s="2"/>
      <c r="J6" s="2"/>
      <c r="K6" s="2"/>
      <c r="L6" s="62"/>
      <c r="M6" s="2"/>
      <c r="N6" s="2"/>
      <c r="O6" s="2"/>
      <c r="P6" s="2"/>
      <c r="Q6" s="62"/>
      <c r="R6" s="62"/>
      <c r="S6" s="62"/>
      <c r="T6" s="62"/>
      <c r="U6" s="1"/>
      <c r="V6" s="1"/>
      <c r="W6" s="1"/>
      <c r="X6" s="1"/>
      <c r="Y6" s="1"/>
      <c r="Z6" s="6"/>
      <c r="AA6" s="1"/>
      <c r="AB6" s="1"/>
      <c r="AC6" s="1"/>
      <c r="AD6" s="1"/>
      <c r="AE6" s="1"/>
      <c r="AF6" s="1"/>
      <c r="AG6" s="1"/>
      <c r="AH6" s="1"/>
    </row>
    <row r="7" spans="2:36">
      <c r="B7" s="33" t="s">
        <v>353</v>
      </c>
      <c r="C7" s="36">
        <v>3522</v>
      </c>
      <c r="D7" s="36">
        <v>3042</v>
      </c>
      <c r="E7" s="36">
        <v>3321</v>
      </c>
      <c r="F7" s="36">
        <v>3469</v>
      </c>
      <c r="G7" s="27">
        <v>3434</v>
      </c>
      <c r="H7" s="36">
        <v>785</v>
      </c>
      <c r="I7" s="36">
        <v>616</v>
      </c>
      <c r="J7" s="36">
        <v>635</v>
      </c>
      <c r="K7" s="36">
        <v>711</v>
      </c>
      <c r="L7" s="36">
        <v>2747</v>
      </c>
      <c r="M7" s="36">
        <v>761.6</v>
      </c>
      <c r="N7" s="36">
        <v>901</v>
      </c>
      <c r="O7" s="36">
        <v>1004</v>
      </c>
      <c r="P7" s="36">
        <v>1103.7</v>
      </c>
      <c r="Q7" s="36">
        <v>3770.5</v>
      </c>
      <c r="R7" s="36">
        <v>1127</v>
      </c>
      <c r="S7" s="36">
        <v>1294</v>
      </c>
      <c r="T7" s="36">
        <v>1338</v>
      </c>
      <c r="U7" s="36">
        <v>1067</v>
      </c>
      <c r="V7" s="36">
        <v>4827</v>
      </c>
      <c r="W7" s="36">
        <v>1010</v>
      </c>
      <c r="X7" s="36">
        <v>968</v>
      </c>
      <c r="Y7" s="36">
        <v>865</v>
      </c>
      <c r="Z7" s="36">
        <v>832</v>
      </c>
      <c r="AA7" s="36">
        <v>3675</v>
      </c>
      <c r="AB7" s="36">
        <v>887</v>
      </c>
      <c r="AC7" s="36">
        <v>925</v>
      </c>
      <c r="AD7" s="36">
        <v>832</v>
      </c>
      <c r="AE7" s="36">
        <v>687</v>
      </c>
      <c r="AF7" s="36">
        <v>3331</v>
      </c>
      <c r="AG7" s="36">
        <v>749</v>
      </c>
      <c r="AH7" s="36">
        <v>621</v>
      </c>
      <c r="AI7" s="19"/>
      <c r="AJ7" s="25"/>
    </row>
    <row r="8" spans="2:36" s="238" customFormat="1">
      <c r="B8" s="29" t="s">
        <v>350</v>
      </c>
      <c r="C8" s="235"/>
      <c r="D8" s="235"/>
      <c r="E8" s="235"/>
      <c r="F8" s="235"/>
      <c r="G8" s="219"/>
      <c r="H8" s="235"/>
      <c r="I8" s="235"/>
      <c r="J8" s="235"/>
      <c r="K8" s="235"/>
      <c r="L8" s="219"/>
      <c r="M8" s="235"/>
      <c r="N8" s="235"/>
      <c r="O8" s="235"/>
      <c r="P8" s="235"/>
      <c r="Q8" s="219"/>
      <c r="R8" s="219"/>
      <c r="S8" s="219"/>
      <c r="T8" s="235"/>
      <c r="U8" s="235"/>
      <c r="V8" s="235"/>
      <c r="W8" s="235"/>
      <c r="X8" s="235"/>
      <c r="Y8" s="235"/>
      <c r="Z8" s="235"/>
      <c r="AA8" s="219"/>
      <c r="AB8" s="235">
        <f>1689-AC8</f>
        <v>832</v>
      </c>
      <c r="AC8" s="235">
        <v>857</v>
      </c>
      <c r="AD8" s="235">
        <v>771</v>
      </c>
      <c r="AE8" s="219">
        <v>685</v>
      </c>
      <c r="AF8" s="235">
        <v>3146</v>
      </c>
      <c r="AG8" s="235">
        <v>708</v>
      </c>
      <c r="AH8" s="235">
        <v>584</v>
      </c>
      <c r="AI8" s="236"/>
      <c r="AJ8" s="237"/>
    </row>
    <row r="9" spans="2:36" s="238" customFormat="1">
      <c r="B9" s="29" t="s">
        <v>357</v>
      </c>
      <c r="C9" s="235"/>
      <c r="D9" s="235"/>
      <c r="E9" s="235"/>
      <c r="F9" s="235"/>
      <c r="G9" s="219"/>
      <c r="H9" s="235"/>
      <c r="I9" s="235"/>
      <c r="J9" s="235"/>
      <c r="K9" s="235"/>
      <c r="L9" s="219"/>
      <c r="M9" s="235"/>
      <c r="N9" s="235"/>
      <c r="O9" s="235"/>
      <c r="P9" s="235"/>
      <c r="Q9" s="219"/>
      <c r="R9" s="219"/>
      <c r="S9" s="219"/>
      <c r="T9" s="235"/>
      <c r="U9" s="235"/>
      <c r="V9" s="235"/>
      <c r="W9" s="235"/>
      <c r="X9" s="235"/>
      <c r="Y9" s="235"/>
      <c r="Z9" s="235"/>
      <c r="AA9" s="219"/>
      <c r="AB9" s="235">
        <f>123-AC9</f>
        <v>55</v>
      </c>
      <c r="AC9" s="235">
        <v>68</v>
      </c>
      <c r="AD9" s="235">
        <v>61</v>
      </c>
      <c r="AE9" s="219">
        <v>2</v>
      </c>
      <c r="AF9" s="235">
        <v>185</v>
      </c>
      <c r="AG9" s="235">
        <v>41</v>
      </c>
      <c r="AH9" s="235">
        <v>37</v>
      </c>
      <c r="AI9" s="236"/>
      <c r="AJ9" s="237"/>
    </row>
    <row r="10" spans="2:36" s="238" customFormat="1" ht="6" customHeight="1">
      <c r="B10" s="29"/>
      <c r="C10" s="235"/>
      <c r="D10" s="235"/>
      <c r="E10" s="235"/>
      <c r="F10" s="235"/>
      <c r="G10" s="219"/>
      <c r="H10" s="235"/>
      <c r="I10" s="235"/>
      <c r="J10" s="235"/>
      <c r="K10" s="235"/>
      <c r="L10" s="219"/>
      <c r="M10" s="235"/>
      <c r="N10" s="235"/>
      <c r="O10" s="235"/>
      <c r="P10" s="235"/>
      <c r="Q10" s="219"/>
      <c r="R10" s="219"/>
      <c r="S10" s="219"/>
      <c r="T10" s="235"/>
      <c r="U10" s="235"/>
      <c r="V10" s="235"/>
      <c r="W10" s="235"/>
      <c r="X10" s="235"/>
      <c r="Y10" s="235"/>
      <c r="Z10" s="235"/>
      <c r="AA10" s="219"/>
      <c r="AB10" s="235"/>
      <c r="AC10" s="235"/>
      <c r="AD10" s="235"/>
      <c r="AE10" s="219"/>
      <c r="AF10" s="235"/>
      <c r="AG10" s="235"/>
      <c r="AH10" s="235"/>
      <c r="AI10" s="236"/>
      <c r="AJ10" s="237"/>
    </row>
    <row r="11" spans="2:36">
      <c r="B11" s="33" t="s">
        <v>354</v>
      </c>
      <c r="C11" s="36">
        <v>57</v>
      </c>
      <c r="D11" s="36">
        <v>-9</v>
      </c>
      <c r="E11" s="36">
        <v>52</v>
      </c>
      <c r="F11" s="36">
        <v>61</v>
      </c>
      <c r="G11" s="27">
        <v>154</v>
      </c>
      <c r="H11" s="36">
        <v>-10</v>
      </c>
      <c r="I11" s="36">
        <v>-16</v>
      </c>
      <c r="J11" s="36">
        <v>28</v>
      </c>
      <c r="K11" s="36">
        <v>-40</v>
      </c>
      <c r="L11" s="27">
        <v>-40</v>
      </c>
      <c r="M11" s="36">
        <v>-1.3999999999999986</v>
      </c>
      <c r="N11" s="36">
        <v>47.7</v>
      </c>
      <c r="O11" s="36">
        <v>52</v>
      </c>
      <c r="P11" s="36">
        <v>-2</v>
      </c>
      <c r="Q11" s="27">
        <v>96.399999999999977</v>
      </c>
      <c r="R11" s="27">
        <v>49</v>
      </c>
      <c r="S11" s="27">
        <v>61</v>
      </c>
      <c r="T11" s="27">
        <v>36</v>
      </c>
      <c r="U11" s="36">
        <v>-22</v>
      </c>
      <c r="V11" s="27">
        <v>124</v>
      </c>
      <c r="W11" s="36">
        <v>1</v>
      </c>
      <c r="X11" s="36">
        <v>58</v>
      </c>
      <c r="Y11" s="36">
        <v>50</v>
      </c>
      <c r="Z11" s="27">
        <v>-54</v>
      </c>
      <c r="AA11" s="27">
        <v>54</v>
      </c>
      <c r="AB11" s="27">
        <v>16</v>
      </c>
      <c r="AC11" s="236">
        <v>30</v>
      </c>
      <c r="AD11" s="27">
        <v>-6</v>
      </c>
      <c r="AE11" s="27">
        <v>24</v>
      </c>
      <c r="AF11" s="27">
        <v>64</v>
      </c>
      <c r="AG11" s="27">
        <v>13</v>
      </c>
      <c r="AH11" s="36">
        <v>-11</v>
      </c>
      <c r="AI11" s="15"/>
      <c r="AJ11" s="25"/>
    </row>
    <row r="12" spans="2:36" s="238" customFormat="1">
      <c r="B12" s="29" t="s">
        <v>351</v>
      </c>
      <c r="C12" s="235"/>
      <c r="D12" s="235"/>
      <c r="E12" s="235"/>
      <c r="F12" s="235"/>
      <c r="G12" s="219"/>
      <c r="H12" s="235"/>
      <c r="I12" s="235"/>
      <c r="J12" s="235"/>
      <c r="K12" s="235"/>
      <c r="L12" s="219"/>
      <c r="M12" s="235"/>
      <c r="N12" s="235"/>
      <c r="O12" s="235"/>
      <c r="P12" s="235"/>
      <c r="Q12" s="219"/>
      <c r="R12" s="219"/>
      <c r="S12" s="219"/>
      <c r="T12" s="235"/>
      <c r="U12" s="235"/>
      <c r="V12" s="235"/>
      <c r="W12" s="235"/>
      <c r="X12" s="235"/>
      <c r="Y12" s="235"/>
      <c r="Z12" s="235"/>
      <c r="AA12" s="219"/>
      <c r="AB12" s="235">
        <f>174-AC12</f>
        <v>66</v>
      </c>
      <c r="AC12" s="235">
        <v>108</v>
      </c>
      <c r="AD12" s="235">
        <v>68</v>
      </c>
      <c r="AE12" s="219">
        <v>33</v>
      </c>
      <c r="AF12" s="235">
        <v>275</v>
      </c>
      <c r="AG12" s="235">
        <f>99-AH12</f>
        <v>61</v>
      </c>
      <c r="AH12" s="235">
        <v>38</v>
      </c>
      <c r="AI12" s="236"/>
      <c r="AJ12" s="237"/>
    </row>
    <row r="13" spans="2:36" s="238" customFormat="1">
      <c r="B13" s="29" t="s">
        <v>355</v>
      </c>
      <c r="C13" s="235"/>
      <c r="D13" s="235"/>
      <c r="E13" s="235"/>
      <c r="F13" s="235"/>
      <c r="G13" s="219"/>
      <c r="H13" s="235"/>
      <c r="I13" s="235"/>
      <c r="J13" s="235"/>
      <c r="K13" s="235"/>
      <c r="L13" s="219"/>
      <c r="M13" s="235"/>
      <c r="N13" s="235"/>
      <c r="O13" s="235"/>
      <c r="P13" s="235"/>
      <c r="Q13" s="219"/>
      <c r="R13" s="219"/>
      <c r="S13" s="219"/>
      <c r="T13" s="235"/>
      <c r="U13" s="235"/>
      <c r="V13" s="235"/>
      <c r="W13" s="235"/>
      <c r="X13" s="235"/>
      <c r="Y13" s="235"/>
      <c r="Z13" s="235"/>
      <c r="AA13" s="219"/>
      <c r="AB13" s="235">
        <f>-128-AC13</f>
        <v>-50</v>
      </c>
      <c r="AC13" s="235">
        <v>-78</v>
      </c>
      <c r="AD13" s="235">
        <v>-74</v>
      </c>
      <c r="AE13" s="219">
        <v>-9</v>
      </c>
      <c r="AF13" s="235">
        <v>-211</v>
      </c>
      <c r="AG13" s="235">
        <f>-97-AH13</f>
        <v>-48</v>
      </c>
      <c r="AH13" s="235">
        <v>-49</v>
      </c>
      <c r="AI13" s="236"/>
      <c r="AJ13" s="237"/>
    </row>
    <row r="14" spans="2:36">
      <c r="B14" s="33" t="s">
        <v>60</v>
      </c>
      <c r="C14" s="57" t="s">
        <v>163</v>
      </c>
      <c r="D14" s="57" t="s">
        <v>163</v>
      </c>
      <c r="E14" s="57" t="s">
        <v>163</v>
      </c>
      <c r="F14" s="57" t="s">
        <v>163</v>
      </c>
      <c r="G14" s="27">
        <v>-276</v>
      </c>
      <c r="H14" s="57">
        <v>-93</v>
      </c>
      <c r="I14" s="57">
        <v>-106</v>
      </c>
      <c r="J14" s="36">
        <v>-48</v>
      </c>
      <c r="K14" s="36">
        <v>-129</v>
      </c>
      <c r="L14" s="27">
        <v>-375</v>
      </c>
      <c r="M14" s="30">
        <v>-101</v>
      </c>
      <c r="N14" s="27">
        <v>-43</v>
      </c>
      <c r="O14" s="27">
        <v>-23</v>
      </c>
      <c r="P14" s="36">
        <v>-147</v>
      </c>
      <c r="Q14" s="27">
        <v>-316</v>
      </c>
      <c r="R14" s="27">
        <v>-36</v>
      </c>
      <c r="S14" s="27">
        <v>-53</v>
      </c>
      <c r="T14" s="27">
        <v>-59</v>
      </c>
      <c r="U14" s="36">
        <v>-493</v>
      </c>
      <c r="V14" s="27">
        <v>-641</v>
      </c>
      <c r="W14" s="36">
        <v>-122</v>
      </c>
      <c r="X14" s="36">
        <v>-56</v>
      </c>
      <c r="Y14" s="36">
        <v>-277</v>
      </c>
      <c r="Z14" s="36">
        <v>-156</v>
      </c>
      <c r="AA14" s="27">
        <v>-611</v>
      </c>
      <c r="AB14" s="27">
        <v>-59</v>
      </c>
      <c r="AC14" s="27">
        <v>-268</v>
      </c>
      <c r="AD14" s="27">
        <v>-107</v>
      </c>
      <c r="AE14" s="27">
        <v>-62</v>
      </c>
      <c r="AF14" s="27">
        <v>-496</v>
      </c>
      <c r="AG14" s="27">
        <v>-54</v>
      </c>
      <c r="AH14" s="27">
        <v>-90</v>
      </c>
      <c r="AI14" s="25"/>
      <c r="AJ14" s="25"/>
    </row>
    <row r="15" spans="2:36">
      <c r="B15" s="33" t="s">
        <v>61</v>
      </c>
      <c r="C15" s="36">
        <v>-153</v>
      </c>
      <c r="D15" s="36">
        <v>-227</v>
      </c>
      <c r="E15" s="36">
        <v>-177</v>
      </c>
      <c r="F15" s="36">
        <v>-178</v>
      </c>
      <c r="G15" s="27">
        <v>-179</v>
      </c>
      <c r="H15" s="36">
        <v>-85</v>
      </c>
      <c r="I15" s="36">
        <v>-96</v>
      </c>
      <c r="J15" s="36">
        <v>-54</v>
      </c>
      <c r="K15" s="36">
        <v>-128</v>
      </c>
      <c r="L15" s="27">
        <v>-362</v>
      </c>
      <c r="M15" s="27">
        <v>-80</v>
      </c>
      <c r="N15" s="27">
        <v>-33</v>
      </c>
      <c r="O15" s="27">
        <v>-32</v>
      </c>
      <c r="P15" s="36">
        <v>-84</v>
      </c>
      <c r="Q15" s="27">
        <v>-228</v>
      </c>
      <c r="R15" s="27">
        <v>-28</v>
      </c>
      <c r="S15" s="27">
        <v>-22</v>
      </c>
      <c r="T15" s="27">
        <v>-45</v>
      </c>
      <c r="U15" s="36">
        <v>-128</v>
      </c>
      <c r="V15" s="27">
        <v>-224</v>
      </c>
      <c r="W15" s="36">
        <v>-83</v>
      </c>
      <c r="X15" s="36">
        <v>-36</v>
      </c>
      <c r="Y15" s="36">
        <v>-35</v>
      </c>
      <c r="Z15" s="36">
        <v>-142</v>
      </c>
      <c r="AA15" s="27">
        <v>-296</v>
      </c>
      <c r="AB15" s="27">
        <f>27-76</f>
        <v>-49</v>
      </c>
      <c r="AC15" s="27">
        <f>69-102</f>
        <v>-33</v>
      </c>
      <c r="AD15" s="27">
        <v>-74</v>
      </c>
      <c r="AE15" s="27">
        <v>-43</v>
      </c>
      <c r="AF15" s="27">
        <v>-199</v>
      </c>
      <c r="AG15" s="27">
        <v>-53</v>
      </c>
      <c r="AH15" s="27">
        <v>-80</v>
      </c>
      <c r="AI15" s="15"/>
      <c r="AJ15" s="25"/>
    </row>
    <row r="16" spans="2:36">
      <c r="B16" s="26" t="s">
        <v>152</v>
      </c>
      <c r="C16" s="36">
        <v>319</v>
      </c>
      <c r="D16" s="36">
        <v>288</v>
      </c>
      <c r="E16" s="36">
        <v>265</v>
      </c>
      <c r="F16" s="36">
        <v>208</v>
      </c>
      <c r="G16" s="27">
        <v>217</v>
      </c>
      <c r="H16" s="36">
        <v>84</v>
      </c>
      <c r="I16" s="36">
        <v>52</v>
      </c>
      <c r="J16" s="36">
        <v>54</v>
      </c>
      <c r="K16" s="36">
        <v>107</v>
      </c>
      <c r="L16" s="36">
        <v>297</v>
      </c>
      <c r="M16" s="36">
        <v>37</v>
      </c>
      <c r="N16" s="36">
        <v>54</v>
      </c>
      <c r="O16" s="36">
        <v>54</v>
      </c>
      <c r="P16" s="36">
        <v>147</v>
      </c>
      <c r="Q16" s="27">
        <v>292</v>
      </c>
      <c r="R16" s="27">
        <v>49</v>
      </c>
      <c r="S16" s="27">
        <v>36</v>
      </c>
      <c r="T16" s="27">
        <v>60</v>
      </c>
      <c r="U16" s="27">
        <v>98</v>
      </c>
      <c r="V16" s="27">
        <v>241</v>
      </c>
      <c r="W16" s="36">
        <v>50</v>
      </c>
      <c r="X16" s="36">
        <v>42</v>
      </c>
      <c r="Y16" s="36">
        <v>39</v>
      </c>
      <c r="Z16" s="36">
        <v>58</v>
      </c>
      <c r="AA16" s="27">
        <v>189</v>
      </c>
      <c r="AB16" s="27">
        <f>14+14</f>
        <v>28</v>
      </c>
      <c r="AC16" s="27">
        <f>15+8</f>
        <v>23</v>
      </c>
      <c r="AD16" s="27">
        <v>32</v>
      </c>
      <c r="AE16" s="27">
        <v>56</v>
      </c>
      <c r="AF16" s="27">
        <v>139</v>
      </c>
      <c r="AG16" s="27">
        <v>27</v>
      </c>
      <c r="AH16" s="36">
        <v>25</v>
      </c>
      <c r="AI16" s="15"/>
      <c r="AJ16" s="25"/>
    </row>
    <row r="17" spans="2:36" ht="15" thickBot="1">
      <c r="B17" s="9" t="s">
        <v>128</v>
      </c>
      <c r="C17" s="65" t="s">
        <v>163</v>
      </c>
      <c r="D17" s="65" t="s">
        <v>163</v>
      </c>
      <c r="E17" s="65" t="s">
        <v>163</v>
      </c>
      <c r="F17" s="65" t="s">
        <v>163</v>
      </c>
      <c r="G17" s="169">
        <v>16385</v>
      </c>
      <c r="H17" s="169">
        <v>16244</v>
      </c>
      <c r="I17" s="169">
        <v>16133</v>
      </c>
      <c r="J17" s="169">
        <v>16306</v>
      </c>
      <c r="K17" s="169">
        <v>16271</v>
      </c>
      <c r="L17" s="169">
        <v>16271</v>
      </c>
      <c r="M17" s="169">
        <v>16003</v>
      </c>
      <c r="N17" s="169">
        <v>15893</v>
      </c>
      <c r="O17" s="169">
        <v>16070</v>
      </c>
      <c r="P17" s="169">
        <v>16116</v>
      </c>
      <c r="Q17" s="169">
        <v>16116</v>
      </c>
      <c r="R17" s="169">
        <v>15953</v>
      </c>
      <c r="S17" s="169">
        <v>15972</v>
      </c>
      <c r="T17" s="169">
        <v>16362</v>
      </c>
      <c r="U17" s="169">
        <v>16504</v>
      </c>
      <c r="V17" s="169">
        <v>16504</v>
      </c>
      <c r="W17" s="215">
        <v>16522</v>
      </c>
      <c r="X17" s="215">
        <v>15892</v>
      </c>
      <c r="Y17" s="215">
        <v>16261</v>
      </c>
      <c r="Z17" s="215">
        <v>16184</v>
      </c>
      <c r="AA17" s="169">
        <v>16184</v>
      </c>
      <c r="AB17" s="169">
        <v>12319</v>
      </c>
      <c r="AC17" s="169">
        <v>13302</v>
      </c>
      <c r="AD17" s="169" t="s">
        <v>113</v>
      </c>
      <c r="AE17" s="169" t="s">
        <v>113</v>
      </c>
      <c r="AF17" s="169">
        <v>12626</v>
      </c>
      <c r="AG17" s="169">
        <v>12372</v>
      </c>
      <c r="AH17" s="169">
        <v>12312</v>
      </c>
      <c r="AJ17" s="25"/>
    </row>
    <row r="18" spans="2:36" ht="15" thickTop="1">
      <c r="B18" s="167" t="s">
        <v>164</v>
      </c>
      <c r="C18" s="55"/>
      <c r="D18" s="55"/>
      <c r="E18" s="55"/>
      <c r="F18" s="5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row>
    <row r="19" spans="2:36">
      <c r="B19" s="167"/>
      <c r="AA19" s="25"/>
    </row>
    <row r="22" spans="2:36">
      <c r="AB22" s="218"/>
    </row>
    <row r="23" spans="2:36">
      <c r="AB23" s="218"/>
    </row>
    <row r="25" spans="2:36">
      <c r="AB25" s="218"/>
    </row>
    <row r="26" spans="2:36">
      <c r="AB26" s="218"/>
    </row>
  </sheetData>
  <mergeCells count="1">
    <mergeCell ref="Y4:AC4"/>
  </mergeCells>
  <phoneticPr fontId="24" type="noConversion"/>
  <pageMargins left="0.23622047244094491" right="0.23622047244094491" top="0.74803149606299213" bottom="0.74803149606299213" header="0.31496062992125984" footer="0.31496062992125984"/>
  <pageSetup paperSize="9" scale="70" orientation="landscape" r:id="rId1"/>
  <headerFooter scaleWithDoc="0">
    <oddHeader>&amp;L&amp;G</oddHeader>
    <oddFooter>Page &amp;P</oddFooter>
  </headerFooter>
  <customProperties>
    <customPr name="EpmWorksheetKeyString_GUID" r:id="rId2"/>
  </customProperties>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M28"/>
  <sheetViews>
    <sheetView showGridLines="0" view="pageBreakPreview" zoomScaleNormal="80" zoomScaleSheetLayoutView="100" zoomScalePageLayoutView="40" workbookViewId="0">
      <pane xSplit="2" topLeftCell="P1" activePane="topRight" state="frozen"/>
      <selection activeCell="AH15" sqref="AH15"/>
      <selection pane="topRight" activeCell="AH15" sqref="AH15"/>
    </sheetView>
  </sheetViews>
  <sheetFormatPr defaultColWidth="9.44140625" defaultRowHeight="13.8" outlineLevelCol="1"/>
  <cols>
    <col min="1" max="1" width="2.5546875" style="1" customWidth="1"/>
    <col min="2" max="2" width="63.5546875" style="1" customWidth="1"/>
    <col min="3"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38" width="13" style="1" customWidth="1"/>
    <col min="39" max="16384" width="9.44140625" style="1"/>
  </cols>
  <sheetData>
    <row r="2" spans="2:39" ht="17.399999999999999">
      <c r="B2" s="23" t="s">
        <v>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row>
    <row r="3" spans="2:39" ht="6" customHeight="1">
      <c r="Y3"/>
      <c r="Z3"/>
      <c r="AA3"/>
      <c r="AB3"/>
      <c r="AC3"/>
      <c r="AD3"/>
      <c r="AE3"/>
      <c r="AF3"/>
      <c r="AG3"/>
      <c r="AH3"/>
      <c r="AI3"/>
      <c r="AJ3"/>
      <c r="AK3"/>
      <c r="AL3"/>
    </row>
    <row r="4" spans="2:39" ht="14.4">
      <c r="C4" s="2"/>
      <c r="D4" s="2"/>
      <c r="E4" s="112"/>
      <c r="F4" s="112"/>
      <c r="G4" s="112"/>
      <c r="H4" s="112"/>
      <c r="I4" s="112"/>
      <c r="J4" s="112"/>
      <c r="K4" s="112"/>
      <c r="L4" s="112"/>
      <c r="M4" s="112"/>
      <c r="N4" s="112"/>
      <c r="O4" s="112"/>
      <c r="P4" s="112"/>
      <c r="Q4" s="112"/>
      <c r="R4" s="112"/>
      <c r="S4" s="112"/>
      <c r="T4" s="112"/>
      <c r="U4" s="112"/>
      <c r="V4" s="112"/>
      <c r="W4" s="112"/>
      <c r="X4" s="112"/>
      <c r="Y4"/>
      <c r="Z4"/>
      <c r="AA4"/>
      <c r="AB4"/>
      <c r="AC4"/>
      <c r="AD4"/>
      <c r="AE4"/>
      <c r="AF4"/>
      <c r="AG4"/>
      <c r="AH4"/>
      <c r="AI4"/>
      <c r="AJ4"/>
      <c r="AK4"/>
      <c r="AL4"/>
    </row>
    <row r="5" spans="2:39" ht="27.6">
      <c r="B5" s="5" t="s">
        <v>19</v>
      </c>
      <c r="C5" s="164" t="s">
        <v>20</v>
      </c>
      <c r="D5" s="165" t="s">
        <v>21</v>
      </c>
      <c r="E5" s="166" t="s">
        <v>157</v>
      </c>
      <c r="F5" s="166" t="s">
        <v>23</v>
      </c>
      <c r="G5" s="113" t="s">
        <v>165</v>
      </c>
      <c r="H5" s="113" t="s">
        <v>166</v>
      </c>
      <c r="I5" s="113" t="s">
        <v>167</v>
      </c>
      <c r="J5" s="31" t="s">
        <v>168</v>
      </c>
      <c r="K5" s="32" t="s">
        <v>24</v>
      </c>
      <c r="L5" s="31" t="s">
        <v>169</v>
      </c>
      <c r="M5" s="31" t="s">
        <v>170</v>
      </c>
      <c r="N5" s="31" t="s">
        <v>171</v>
      </c>
      <c r="O5" s="31" t="s">
        <v>172</v>
      </c>
      <c r="P5" s="32" t="s">
        <v>29</v>
      </c>
      <c r="Q5" s="31" t="s">
        <v>173</v>
      </c>
      <c r="R5" s="31" t="s">
        <v>174</v>
      </c>
      <c r="S5" s="31" t="s">
        <v>175</v>
      </c>
      <c r="T5" s="31" t="s">
        <v>33</v>
      </c>
      <c r="U5" s="32" t="s">
        <v>34</v>
      </c>
      <c r="V5" s="31" t="s">
        <v>35</v>
      </c>
      <c r="W5" s="31" t="s">
        <v>36</v>
      </c>
      <c r="X5" s="31" t="s">
        <v>37</v>
      </c>
      <c r="Y5" s="32" t="s">
        <v>38</v>
      </c>
      <c r="Z5" s="32" t="s">
        <v>39</v>
      </c>
      <c r="AA5" s="32" t="s">
        <v>40</v>
      </c>
      <c r="AB5" s="32" t="s">
        <v>41</v>
      </c>
      <c r="AC5" s="32" t="s">
        <v>42</v>
      </c>
      <c r="AD5" s="32" t="s">
        <v>43</v>
      </c>
      <c r="AE5" s="32" t="s">
        <v>44</v>
      </c>
      <c r="AF5" s="32" t="s">
        <v>176</v>
      </c>
      <c r="AG5" s="32" t="s">
        <v>46</v>
      </c>
      <c r="AH5" s="32" t="s">
        <v>47</v>
      </c>
      <c r="AI5" s="32" t="s">
        <v>148</v>
      </c>
      <c r="AJ5" s="32" t="s">
        <v>49</v>
      </c>
      <c r="AK5" s="32" t="s">
        <v>50</v>
      </c>
      <c r="AL5" s="32" t="s">
        <v>51</v>
      </c>
    </row>
    <row r="6" spans="2:39" ht="6" customHeight="1">
      <c r="B6" s="5"/>
      <c r="C6" s="2"/>
      <c r="D6" s="2"/>
      <c r="E6" s="115"/>
      <c r="F6" s="115"/>
      <c r="G6" s="115"/>
      <c r="H6" s="115"/>
      <c r="I6" s="115"/>
      <c r="J6" s="115"/>
      <c r="K6" s="125"/>
      <c r="L6" s="115"/>
      <c r="M6" s="115"/>
      <c r="N6" s="115"/>
      <c r="O6" s="115"/>
      <c r="P6" s="125"/>
      <c r="Q6" s="115"/>
      <c r="R6" s="115"/>
      <c r="S6" s="115"/>
      <c r="T6" s="115"/>
      <c r="U6" s="125"/>
      <c r="V6" s="125"/>
      <c r="W6" s="62"/>
      <c r="X6" s="125"/>
    </row>
    <row r="7" spans="2:39">
      <c r="B7" s="26" t="s">
        <v>149</v>
      </c>
      <c r="C7" s="57">
        <v>13507</v>
      </c>
      <c r="D7" s="57">
        <v>12732</v>
      </c>
      <c r="E7" s="36">
        <v>14383</v>
      </c>
      <c r="F7" s="36">
        <v>13267</v>
      </c>
      <c r="G7" s="36">
        <v>3287</v>
      </c>
      <c r="H7" s="36">
        <v>3306</v>
      </c>
      <c r="I7" s="36">
        <v>3232</v>
      </c>
      <c r="J7" s="27">
        <v>3284</v>
      </c>
      <c r="K7" s="27">
        <v>13108</v>
      </c>
      <c r="L7" s="36">
        <v>3243</v>
      </c>
      <c r="M7" s="36">
        <v>2827</v>
      </c>
      <c r="N7" s="36">
        <v>2917</v>
      </c>
      <c r="O7" s="27">
        <v>3212</v>
      </c>
      <c r="P7" s="27">
        <v>12199</v>
      </c>
      <c r="Q7" s="36">
        <v>3358</v>
      </c>
      <c r="R7" s="36">
        <v>3635.6</v>
      </c>
      <c r="S7" s="36">
        <v>3871</v>
      </c>
      <c r="T7" s="36">
        <v>4091</v>
      </c>
      <c r="U7" s="36">
        <v>14955</v>
      </c>
      <c r="V7" s="36">
        <v>4498</v>
      </c>
      <c r="W7" s="36">
        <v>4772</v>
      </c>
      <c r="X7" s="27">
        <v>4878</v>
      </c>
      <c r="Y7" s="27">
        <v>4340</v>
      </c>
      <c r="Z7" s="27">
        <v>18488</v>
      </c>
      <c r="AA7" s="27">
        <v>4005</v>
      </c>
      <c r="AB7" s="27">
        <v>3886</v>
      </c>
      <c r="AC7" s="27">
        <v>3771</v>
      </c>
      <c r="AD7" s="27">
        <v>3604</v>
      </c>
      <c r="AE7" s="27">
        <v>15267</v>
      </c>
      <c r="AF7" s="27">
        <v>3795.8</v>
      </c>
      <c r="AG7" s="27">
        <v>3930</v>
      </c>
      <c r="AH7" s="27">
        <v>3832</v>
      </c>
      <c r="AI7" s="27">
        <v>3599.2000000000007</v>
      </c>
      <c r="AJ7" s="27">
        <v>15157</v>
      </c>
      <c r="AK7" s="27">
        <v>3777</v>
      </c>
      <c r="AL7" s="27">
        <v>3499</v>
      </c>
      <c r="AM7" s="49"/>
    </row>
    <row r="8" spans="2:39">
      <c r="B8" s="1" t="s">
        <v>177</v>
      </c>
      <c r="C8" s="55">
        <v>-9096</v>
      </c>
      <c r="D8" s="55">
        <v>-8534</v>
      </c>
      <c r="E8" s="19">
        <v>-9905</v>
      </c>
      <c r="F8" s="19">
        <v>-9271</v>
      </c>
      <c r="G8" s="19">
        <v>-2312</v>
      </c>
      <c r="H8" s="19">
        <v>-2332</v>
      </c>
      <c r="I8" s="19">
        <v>-2343</v>
      </c>
      <c r="J8" s="15">
        <v>-2427</v>
      </c>
      <c r="K8" s="15">
        <v>-9413</v>
      </c>
      <c r="L8" s="19">
        <v>-2322</v>
      </c>
      <c r="M8" s="19">
        <v>-2005</v>
      </c>
      <c r="N8" s="19">
        <v>-2128</v>
      </c>
      <c r="O8" s="15">
        <v>-2409</v>
      </c>
      <c r="P8" s="15">
        <v>-8865</v>
      </c>
      <c r="Q8" s="19">
        <v>-2371</v>
      </c>
      <c r="R8" s="19">
        <v>-2564</v>
      </c>
      <c r="S8" s="19">
        <v>-2807</v>
      </c>
      <c r="T8" s="19">
        <f>(SNAMD_46c6b57f8cd241139216950dc3ccd966-T9)*(-1)</f>
        <v>-3185</v>
      </c>
      <c r="U8" s="19">
        <v>-10925</v>
      </c>
      <c r="V8" s="19">
        <v>-3277</v>
      </c>
      <c r="W8" s="19">
        <v>-3559</v>
      </c>
      <c r="X8" s="27">
        <v>-3784</v>
      </c>
      <c r="Y8" s="27">
        <v>-3637</v>
      </c>
      <c r="Z8" s="27">
        <v>-14257</v>
      </c>
      <c r="AA8" s="27">
        <v>-3143</v>
      </c>
      <c r="AB8" s="27">
        <v>-3392</v>
      </c>
      <c r="AC8" s="27">
        <v>-3181</v>
      </c>
      <c r="AD8" s="27">
        <v>-2850</v>
      </c>
      <c r="AE8" s="27">
        <v>-12567</v>
      </c>
      <c r="AF8" s="27">
        <v>-2795</v>
      </c>
      <c r="AG8" s="27">
        <v>-2885</v>
      </c>
      <c r="AH8" s="27">
        <v>-2804</v>
      </c>
      <c r="AI8" s="27">
        <v>-2935</v>
      </c>
      <c r="AJ8" s="27">
        <v>-11419</v>
      </c>
      <c r="AK8" s="27">
        <v>-2769</v>
      </c>
      <c r="AL8" s="27">
        <v>-2568</v>
      </c>
      <c r="AM8" s="49"/>
    </row>
    <row r="9" spans="2:39">
      <c r="B9" s="37" t="s">
        <v>178</v>
      </c>
      <c r="C9" s="68">
        <v>4411</v>
      </c>
      <c r="D9" s="68">
        <v>4198</v>
      </c>
      <c r="E9" s="70">
        <v>4478</v>
      </c>
      <c r="F9" s="70">
        <v>3996</v>
      </c>
      <c r="G9" s="70">
        <v>975</v>
      </c>
      <c r="H9" s="70">
        <v>974</v>
      </c>
      <c r="I9" s="70">
        <v>889</v>
      </c>
      <c r="J9" s="39">
        <v>857</v>
      </c>
      <c r="K9" s="39">
        <v>3695</v>
      </c>
      <c r="L9" s="70">
        <v>921</v>
      </c>
      <c r="M9" s="70">
        <v>822</v>
      </c>
      <c r="N9" s="70">
        <v>789</v>
      </c>
      <c r="O9" s="39">
        <v>803</v>
      </c>
      <c r="P9" s="39">
        <v>3334</v>
      </c>
      <c r="Q9" s="70">
        <v>987</v>
      </c>
      <c r="R9" s="70">
        <v>1072</v>
      </c>
      <c r="S9" s="70">
        <v>1064</v>
      </c>
      <c r="T9" s="70">
        <v>906</v>
      </c>
      <c r="U9" s="70">
        <v>4030</v>
      </c>
      <c r="V9" s="70">
        <v>1221</v>
      </c>
      <c r="W9" s="70">
        <v>1213</v>
      </c>
      <c r="X9" s="70">
        <v>1094</v>
      </c>
      <c r="Y9" s="70">
        <v>703</v>
      </c>
      <c r="Z9" s="70">
        <v>4231</v>
      </c>
      <c r="AA9" s="70">
        <v>862</v>
      </c>
      <c r="AB9" s="70">
        <v>494</v>
      </c>
      <c r="AC9" s="70">
        <v>590</v>
      </c>
      <c r="AD9" s="70">
        <v>754</v>
      </c>
      <c r="AE9" s="70">
        <v>2700</v>
      </c>
      <c r="AF9" s="70">
        <v>1001</v>
      </c>
      <c r="AG9" s="70">
        <v>1045</v>
      </c>
      <c r="AH9" s="70">
        <v>1028</v>
      </c>
      <c r="AI9" s="70">
        <v>664</v>
      </c>
      <c r="AJ9" s="70">
        <v>3738</v>
      </c>
      <c r="AK9" s="70">
        <v>1008</v>
      </c>
      <c r="AL9" s="70">
        <v>931</v>
      </c>
      <c r="AM9" s="49"/>
    </row>
    <row r="10" spans="2:39">
      <c r="B10" s="1" t="s">
        <v>179</v>
      </c>
      <c r="C10" s="55">
        <v>-1447</v>
      </c>
      <c r="D10" s="55">
        <v>-1515</v>
      </c>
      <c r="E10" s="19">
        <v>-1695</v>
      </c>
      <c r="F10" s="19">
        <v>-1563</v>
      </c>
      <c r="G10" s="19">
        <v>-380</v>
      </c>
      <c r="H10" s="19">
        <v>-385</v>
      </c>
      <c r="I10" s="19">
        <v>-370</v>
      </c>
      <c r="J10" s="15">
        <v>-376</v>
      </c>
      <c r="K10" s="15">
        <v>-1511</v>
      </c>
      <c r="L10" s="19">
        <v>-395</v>
      </c>
      <c r="M10" s="19">
        <v>-370</v>
      </c>
      <c r="N10" s="19">
        <v>-352</v>
      </c>
      <c r="O10" s="15">
        <v>-385</v>
      </c>
      <c r="P10" s="15">
        <v>-1501</v>
      </c>
      <c r="Q10" s="19">
        <v>-392</v>
      </c>
      <c r="R10" s="19">
        <v>-416</v>
      </c>
      <c r="S10" s="19">
        <v>-436</v>
      </c>
      <c r="T10" s="19">
        <v>-473</v>
      </c>
      <c r="U10" s="19">
        <v>-1717</v>
      </c>
      <c r="V10" s="19">
        <v>-492</v>
      </c>
      <c r="W10" s="19">
        <v>-512</v>
      </c>
      <c r="X10" s="19">
        <v>-540</v>
      </c>
      <c r="Y10" s="19">
        <v>-491</v>
      </c>
      <c r="Z10" s="19">
        <v>-2035</v>
      </c>
      <c r="AA10" s="19">
        <v>-483</v>
      </c>
      <c r="AB10" s="19">
        <v>-471</v>
      </c>
      <c r="AC10" s="19">
        <v>-438</v>
      </c>
      <c r="AD10" s="19">
        <v>-443</v>
      </c>
      <c r="AE10" s="19">
        <v>-1836</v>
      </c>
      <c r="AF10" s="19">
        <v>-473</v>
      </c>
      <c r="AG10" s="19">
        <v>-473</v>
      </c>
      <c r="AH10" s="19">
        <v>-468</v>
      </c>
      <c r="AI10" s="19">
        <v>-479</v>
      </c>
      <c r="AJ10" s="19">
        <v>-1894</v>
      </c>
      <c r="AK10" s="19">
        <v>-454</v>
      </c>
      <c r="AL10" s="19">
        <v>-434</v>
      </c>
      <c r="AM10" s="49"/>
    </row>
    <row r="11" spans="2:39">
      <c r="B11" s="26" t="s">
        <v>180</v>
      </c>
      <c r="C11" s="57">
        <v>-434</v>
      </c>
      <c r="D11" s="57">
        <v>-438</v>
      </c>
      <c r="E11" s="36">
        <v>-476</v>
      </c>
      <c r="F11" s="36">
        <v>-437</v>
      </c>
      <c r="G11" s="36">
        <v>-107</v>
      </c>
      <c r="H11" s="36">
        <v>-101</v>
      </c>
      <c r="I11" s="36">
        <v>-107</v>
      </c>
      <c r="J11" s="27">
        <v>-113</v>
      </c>
      <c r="K11" s="27">
        <v>-428</v>
      </c>
      <c r="L11" s="36">
        <v>-109</v>
      </c>
      <c r="M11" s="36">
        <v>-103</v>
      </c>
      <c r="N11" s="36">
        <v>-104</v>
      </c>
      <c r="O11" s="27">
        <v>-116</v>
      </c>
      <c r="P11" s="27">
        <v>-433</v>
      </c>
      <c r="Q11" s="36">
        <v>-104</v>
      </c>
      <c r="R11" s="36">
        <v>-111</v>
      </c>
      <c r="S11" s="36">
        <v>-118</v>
      </c>
      <c r="T11" s="36">
        <v>-131</v>
      </c>
      <c r="U11" s="36">
        <v>-464</v>
      </c>
      <c r="V11" s="36">
        <v>-112</v>
      </c>
      <c r="W11" s="36">
        <v>-113</v>
      </c>
      <c r="X11" s="36">
        <v>-115</v>
      </c>
      <c r="Y11" s="36">
        <v>-120</v>
      </c>
      <c r="Z11" s="36">
        <v>-460</v>
      </c>
      <c r="AA11" s="36">
        <v>-113</v>
      </c>
      <c r="AB11" s="36">
        <v>-107</v>
      </c>
      <c r="AC11" s="36">
        <v>-115</v>
      </c>
      <c r="AD11" s="36">
        <v>-108</v>
      </c>
      <c r="AE11" s="36">
        <v>-443</v>
      </c>
      <c r="AF11" s="36">
        <v>-111</v>
      </c>
      <c r="AG11" s="36">
        <v>-109</v>
      </c>
      <c r="AH11" s="36">
        <v>-106</v>
      </c>
      <c r="AI11" s="36">
        <v>-133</v>
      </c>
      <c r="AJ11" s="36">
        <v>-459</v>
      </c>
      <c r="AK11" s="36">
        <v>-106</v>
      </c>
      <c r="AL11" s="36">
        <v>-105</v>
      </c>
      <c r="AM11" s="49"/>
    </row>
    <row r="12" spans="2:39">
      <c r="B12" s="1" t="s">
        <v>181</v>
      </c>
      <c r="C12" s="55">
        <v>-693</v>
      </c>
      <c r="D12" s="55">
        <v>-686</v>
      </c>
      <c r="E12" s="19">
        <v>-714</v>
      </c>
      <c r="F12" s="19">
        <v>-599</v>
      </c>
      <c r="G12" s="19">
        <v>-148</v>
      </c>
      <c r="H12" s="19">
        <v>-136</v>
      </c>
      <c r="I12" s="19">
        <v>-135</v>
      </c>
      <c r="J12" s="15">
        <v>-149</v>
      </c>
      <c r="K12" s="15">
        <v>-568</v>
      </c>
      <c r="L12" s="19">
        <v>-150</v>
      </c>
      <c r="M12" s="19">
        <v>-125</v>
      </c>
      <c r="N12" s="19">
        <v>-133</v>
      </c>
      <c r="O12" s="15">
        <v>-123</v>
      </c>
      <c r="P12" s="15">
        <v>-531</v>
      </c>
      <c r="Q12" s="19">
        <v>-135</v>
      </c>
      <c r="R12" s="19">
        <v>-123</v>
      </c>
      <c r="S12" s="19">
        <v>-148</v>
      </c>
      <c r="T12" s="19">
        <v>-140</v>
      </c>
      <c r="U12" s="19">
        <v>-546</v>
      </c>
      <c r="V12" s="19">
        <v>-130</v>
      </c>
      <c r="W12" s="19">
        <v>-154</v>
      </c>
      <c r="X12" s="19">
        <v>-129</v>
      </c>
      <c r="Y12" s="19">
        <v>-141</v>
      </c>
      <c r="Z12" s="19">
        <v>-554</v>
      </c>
      <c r="AA12" s="19">
        <v>-133</v>
      </c>
      <c r="AB12" s="19">
        <v>-125</v>
      </c>
      <c r="AC12" s="19">
        <v>-113</v>
      </c>
      <c r="AD12" s="19">
        <v>-117</v>
      </c>
      <c r="AE12" s="19">
        <v>-488</v>
      </c>
      <c r="AF12" s="19">
        <v>-129</v>
      </c>
      <c r="AG12" s="19">
        <v>-353</v>
      </c>
      <c r="AH12" s="19">
        <v>-128</v>
      </c>
      <c r="AI12" s="19">
        <v>-129</v>
      </c>
      <c r="AJ12" s="19">
        <v>-740</v>
      </c>
      <c r="AK12" s="19">
        <v>-126</v>
      </c>
      <c r="AL12" s="19">
        <v>-125</v>
      </c>
      <c r="AM12" s="49"/>
    </row>
    <row r="13" spans="2:39">
      <c r="B13" s="26" t="s">
        <v>182</v>
      </c>
      <c r="C13" s="27">
        <v>-158</v>
      </c>
      <c r="D13" s="27">
        <v>-222</v>
      </c>
      <c r="E13" s="27">
        <v>-378</v>
      </c>
      <c r="F13" s="36">
        <v>-358</v>
      </c>
      <c r="G13" s="36">
        <v>-34</v>
      </c>
      <c r="H13" s="36">
        <v>-38</v>
      </c>
      <c r="I13" s="36">
        <v>-60</v>
      </c>
      <c r="J13" s="27">
        <v>25</v>
      </c>
      <c r="K13" s="27">
        <v>-107</v>
      </c>
      <c r="L13" s="36">
        <v>-25</v>
      </c>
      <c r="M13" s="36">
        <v>-38</v>
      </c>
      <c r="N13" s="36">
        <v>39</v>
      </c>
      <c r="O13" s="27">
        <v>-42</v>
      </c>
      <c r="P13" s="27">
        <v>-65</v>
      </c>
      <c r="Q13" s="36">
        <v>-50</v>
      </c>
      <c r="R13" s="36">
        <v>-44</v>
      </c>
      <c r="S13" s="36">
        <v>9</v>
      </c>
      <c r="T13" s="36">
        <v>-51</v>
      </c>
      <c r="U13" s="36">
        <v>-138</v>
      </c>
      <c r="V13" s="36">
        <v>-33</v>
      </c>
      <c r="W13" s="36">
        <v>-18</v>
      </c>
      <c r="X13" s="36">
        <v>15</v>
      </c>
      <c r="Y13" s="36">
        <v>-216</v>
      </c>
      <c r="Z13" s="36">
        <v>-252</v>
      </c>
      <c r="AA13" s="36">
        <v>-52</v>
      </c>
      <c r="AB13" s="36">
        <v>-49</v>
      </c>
      <c r="AC13" s="36">
        <v>-26</v>
      </c>
      <c r="AD13" s="36">
        <v>-59</v>
      </c>
      <c r="AE13" s="36">
        <v>-186</v>
      </c>
      <c r="AF13" s="36">
        <v>-38</v>
      </c>
      <c r="AG13" s="36">
        <v>-22</v>
      </c>
      <c r="AH13" s="36">
        <v>-7</v>
      </c>
      <c r="AI13" s="36">
        <v>-24</v>
      </c>
      <c r="AJ13" s="36">
        <v>-89</v>
      </c>
      <c r="AK13" s="36">
        <v>-25</v>
      </c>
      <c r="AL13" s="36">
        <v>-33</v>
      </c>
      <c r="AM13" s="49"/>
    </row>
    <row r="14" spans="2:39">
      <c r="B14" s="26" t="s">
        <v>183</v>
      </c>
      <c r="C14" s="57">
        <v>-15</v>
      </c>
      <c r="D14" s="57">
        <v>-39</v>
      </c>
      <c r="E14" s="36">
        <v>10</v>
      </c>
      <c r="F14" s="36">
        <v>10</v>
      </c>
      <c r="G14" s="36">
        <v>-10</v>
      </c>
      <c r="H14" s="36">
        <v>5</v>
      </c>
      <c r="I14" s="36">
        <v>2</v>
      </c>
      <c r="J14" s="27">
        <v>8</v>
      </c>
      <c r="K14" s="27">
        <v>5</v>
      </c>
      <c r="L14" s="36">
        <v>5</v>
      </c>
      <c r="M14" s="36">
        <v>2</v>
      </c>
      <c r="N14" s="36">
        <v>6</v>
      </c>
      <c r="O14" s="27">
        <v>2</v>
      </c>
      <c r="P14" s="27">
        <v>15</v>
      </c>
      <c r="Q14" s="36">
        <v>2</v>
      </c>
      <c r="R14" s="36">
        <v>2</v>
      </c>
      <c r="S14" s="36">
        <v>2</v>
      </c>
      <c r="T14" s="36">
        <v>2</v>
      </c>
      <c r="U14" s="36">
        <v>8</v>
      </c>
      <c r="V14" s="36">
        <v>2</v>
      </c>
      <c r="W14" s="36">
        <v>5</v>
      </c>
      <c r="X14" s="36">
        <v>1</v>
      </c>
      <c r="Y14" s="36">
        <v>4</v>
      </c>
      <c r="Z14" s="36">
        <v>12</v>
      </c>
      <c r="AA14" s="36">
        <v>2</v>
      </c>
      <c r="AB14" s="36">
        <v>3</v>
      </c>
      <c r="AC14" s="36">
        <v>1</v>
      </c>
      <c r="AD14" s="36">
        <v>3</v>
      </c>
      <c r="AE14" s="36">
        <v>10</v>
      </c>
      <c r="AF14" s="36">
        <v>2</v>
      </c>
      <c r="AG14" s="36">
        <v>5</v>
      </c>
      <c r="AH14" s="36">
        <v>3</v>
      </c>
      <c r="AI14" s="36">
        <v>10</v>
      </c>
      <c r="AJ14" s="36">
        <v>21</v>
      </c>
      <c r="AK14" s="36">
        <v>2</v>
      </c>
      <c r="AL14" s="36">
        <v>2</v>
      </c>
      <c r="AM14" s="49"/>
    </row>
    <row r="15" spans="2:39">
      <c r="B15" s="7" t="s">
        <v>184</v>
      </c>
      <c r="C15" s="56">
        <v>1664</v>
      </c>
      <c r="D15" s="56">
        <v>1298</v>
      </c>
      <c r="E15" s="38">
        <v>1225</v>
      </c>
      <c r="F15" s="38">
        <v>1049</v>
      </c>
      <c r="G15" s="38">
        <v>296</v>
      </c>
      <c r="H15" s="38">
        <v>319</v>
      </c>
      <c r="I15" s="38">
        <v>219</v>
      </c>
      <c r="J15" s="21">
        <v>252</v>
      </c>
      <c r="K15" s="21">
        <v>1086</v>
      </c>
      <c r="L15" s="38">
        <v>247</v>
      </c>
      <c r="M15" s="38">
        <v>188</v>
      </c>
      <c r="N15" s="38">
        <v>245</v>
      </c>
      <c r="O15" s="21">
        <v>139</v>
      </c>
      <c r="P15" s="21">
        <v>819</v>
      </c>
      <c r="Q15" s="21">
        <v>307.89999999999998</v>
      </c>
      <c r="R15" s="21">
        <v>379.6</v>
      </c>
      <c r="S15" s="21">
        <v>373</v>
      </c>
      <c r="T15" s="21">
        <v>113</v>
      </c>
      <c r="U15" s="21">
        <v>1173</v>
      </c>
      <c r="V15" s="21">
        <v>456</v>
      </c>
      <c r="W15" s="21">
        <v>421</v>
      </c>
      <c r="X15" s="21">
        <v>326</v>
      </c>
      <c r="Y15" s="21">
        <v>-260</v>
      </c>
      <c r="Z15" s="21">
        <v>942</v>
      </c>
      <c r="AA15" s="21">
        <v>83</v>
      </c>
      <c r="AB15" s="21">
        <v>-255</v>
      </c>
      <c r="AC15" s="21">
        <v>-101</v>
      </c>
      <c r="AD15" s="21">
        <v>30</v>
      </c>
      <c r="AE15" s="21">
        <v>-243</v>
      </c>
      <c r="AF15" s="21">
        <v>252</v>
      </c>
      <c r="AG15" s="21">
        <v>93</v>
      </c>
      <c r="AH15" s="21">
        <v>322</v>
      </c>
      <c r="AI15" s="21">
        <v>-91</v>
      </c>
      <c r="AJ15" s="21">
        <v>577</v>
      </c>
      <c r="AK15" s="21">
        <v>299</v>
      </c>
      <c r="AL15" s="21">
        <v>236</v>
      </c>
      <c r="AM15" s="49"/>
    </row>
    <row r="16" spans="2:39" ht="15" hidden="1" customHeight="1">
      <c r="B16" s="1" t="s">
        <v>185</v>
      </c>
      <c r="C16" s="63"/>
      <c r="D16" s="63"/>
      <c r="E16" s="82"/>
      <c r="F16" s="19"/>
      <c r="G16" s="19"/>
      <c r="H16" s="19"/>
      <c r="I16" s="19"/>
      <c r="J16" s="15"/>
      <c r="K16" s="15"/>
      <c r="L16" s="19"/>
      <c r="M16" s="19"/>
      <c r="N16" s="19"/>
      <c r="O16" s="15"/>
      <c r="P16" s="15"/>
      <c r="Q16" s="82"/>
      <c r="R16" s="82"/>
      <c r="S16" s="82"/>
      <c r="T16" s="82"/>
      <c r="U16" s="82"/>
      <c r="V16" s="36"/>
      <c r="W16" s="36"/>
      <c r="X16" s="36"/>
      <c r="Y16" s="36">
        <f t="shared" ref="Y16:Y18" si="0">Z16-V16-X16-W16</f>
        <v>0</v>
      </c>
      <c r="Z16" s="36"/>
      <c r="AA16" s="36"/>
      <c r="AB16" s="36"/>
      <c r="AC16" s="36"/>
      <c r="AD16" s="36"/>
      <c r="AE16" s="36"/>
      <c r="AF16" s="36"/>
      <c r="AG16" s="36">
        <v>-31</v>
      </c>
      <c r="AH16" s="36">
        <v>-48</v>
      </c>
      <c r="AI16" s="36">
        <v>-64</v>
      </c>
      <c r="AJ16" s="36">
        <v>-143</v>
      </c>
      <c r="AK16" s="36">
        <v>-29</v>
      </c>
      <c r="AL16" s="36">
        <v>-44</v>
      </c>
      <c r="AM16" s="49"/>
    </row>
    <row r="17" spans="2:39" ht="15" hidden="1" customHeight="1">
      <c r="B17" s="26" t="s">
        <v>186</v>
      </c>
      <c r="C17" s="61"/>
      <c r="D17" s="61"/>
      <c r="E17" s="75"/>
      <c r="F17" s="36"/>
      <c r="G17" s="36"/>
      <c r="H17" s="36"/>
      <c r="I17" s="36"/>
      <c r="J17" s="27"/>
      <c r="K17" s="27"/>
      <c r="L17" s="36"/>
      <c r="M17" s="36"/>
      <c r="N17" s="36"/>
      <c r="O17" s="27"/>
      <c r="P17" s="27"/>
      <c r="Q17" s="75"/>
      <c r="R17" s="75"/>
      <c r="S17" s="75"/>
      <c r="T17" s="75"/>
      <c r="U17" s="75"/>
      <c r="V17"/>
      <c r="W17"/>
      <c r="X17" s="192"/>
      <c r="Y17" s="192">
        <f t="shared" si="0"/>
        <v>0</v>
      </c>
      <c r="Z17" s="192"/>
      <c r="AA17" s="192"/>
      <c r="AB17" s="192"/>
      <c r="AC17" s="192"/>
      <c r="AD17" s="192"/>
      <c r="AE17" s="192"/>
      <c r="AF17" s="192"/>
      <c r="AG17" s="192">
        <v>62</v>
      </c>
      <c r="AH17" s="192">
        <v>274</v>
      </c>
      <c r="AI17" s="192">
        <v>98</v>
      </c>
      <c r="AJ17" s="192">
        <v>434</v>
      </c>
      <c r="AK17" s="192">
        <v>270</v>
      </c>
      <c r="AL17" s="192">
        <v>192</v>
      </c>
      <c r="AM17" s="49"/>
    </row>
    <row r="18" spans="2:39" ht="14.4" hidden="1">
      <c r="B18" s="26" t="s">
        <v>187</v>
      </c>
      <c r="C18" s="57">
        <v>0</v>
      </c>
      <c r="D18" s="57"/>
      <c r="E18" s="36"/>
      <c r="F18" s="36"/>
      <c r="G18" s="36"/>
      <c r="H18" s="36"/>
      <c r="I18" s="36"/>
      <c r="J18" s="27"/>
      <c r="K18" s="27"/>
      <c r="L18" s="36"/>
      <c r="M18" s="36"/>
      <c r="N18" s="36"/>
      <c r="O18" s="27"/>
      <c r="P18" s="27"/>
      <c r="Q18" s="75"/>
      <c r="R18" s="75"/>
      <c r="S18" s="75"/>
      <c r="T18" s="75"/>
      <c r="U18" s="75"/>
      <c r="V18"/>
      <c r="W18"/>
      <c r="X18" s="192"/>
      <c r="Y18" s="192">
        <f t="shared" si="0"/>
        <v>0</v>
      </c>
      <c r="Z18" s="192"/>
      <c r="AA18" s="192"/>
      <c r="AB18" s="192"/>
      <c r="AC18" s="192"/>
      <c r="AD18" s="192"/>
      <c r="AE18" s="192"/>
      <c r="AF18" s="192"/>
      <c r="AG18" s="192">
        <v>-61</v>
      </c>
      <c r="AH18" s="192">
        <v>-47</v>
      </c>
      <c r="AI18" s="192">
        <v>-86</v>
      </c>
      <c r="AJ18" s="192">
        <v>-194</v>
      </c>
      <c r="AK18" s="192">
        <v>-34</v>
      </c>
      <c r="AL18" s="192">
        <v>-68</v>
      </c>
      <c r="AM18" s="49"/>
    </row>
    <row r="19" spans="2:39">
      <c r="B19" s="1" t="s">
        <v>188</v>
      </c>
      <c r="C19" s="55">
        <v>-223</v>
      </c>
      <c r="D19" s="55">
        <v>-174</v>
      </c>
      <c r="E19" s="19">
        <v>-203</v>
      </c>
      <c r="F19" s="19">
        <v>-155</v>
      </c>
      <c r="G19" s="19">
        <v>-54</v>
      </c>
      <c r="H19" s="19">
        <v>-52</v>
      </c>
      <c r="I19" s="19">
        <v>-7</v>
      </c>
      <c r="J19" s="15">
        <v>-19</v>
      </c>
      <c r="K19" s="15">
        <v>-132</v>
      </c>
      <c r="L19" s="19">
        <v>-50</v>
      </c>
      <c r="M19" s="19">
        <v>-25</v>
      </c>
      <c r="N19" s="19">
        <v>-24</v>
      </c>
      <c r="O19" s="15">
        <v>-36</v>
      </c>
      <c r="P19" s="15">
        <v>-135</v>
      </c>
      <c r="Q19" s="15">
        <v>-21.4</v>
      </c>
      <c r="R19" s="15">
        <v>-40.1</v>
      </c>
      <c r="S19" s="15">
        <v>-37</v>
      </c>
      <c r="T19" s="15">
        <v>10</v>
      </c>
      <c r="U19" s="15">
        <v>-88</v>
      </c>
      <c r="V19" s="15">
        <v>-12</v>
      </c>
      <c r="W19" s="15">
        <v>4</v>
      </c>
      <c r="X19" s="122">
        <v>-21</v>
      </c>
      <c r="Y19" s="122">
        <v>9</v>
      </c>
      <c r="Z19" s="122">
        <v>-19</v>
      </c>
      <c r="AA19" s="122">
        <v>-14</v>
      </c>
      <c r="AB19" s="122">
        <v>-30</v>
      </c>
      <c r="AC19" s="122">
        <v>-13</v>
      </c>
      <c r="AD19" s="122">
        <v>-50</v>
      </c>
      <c r="AE19" s="122">
        <v>-108</v>
      </c>
      <c r="AF19" s="122">
        <v>-33</v>
      </c>
      <c r="AG19" s="122">
        <v>-31</v>
      </c>
      <c r="AH19" s="122">
        <v>-48</v>
      </c>
      <c r="AI19" s="122">
        <v>-30</v>
      </c>
      <c r="AJ19" s="122">
        <v>-143</v>
      </c>
      <c r="AK19" s="122">
        <v>-29</v>
      </c>
      <c r="AL19" s="122">
        <v>-44</v>
      </c>
      <c r="AM19" s="49"/>
    </row>
    <row r="20" spans="2:39">
      <c r="B20" s="7" t="s">
        <v>189</v>
      </c>
      <c r="C20" s="56">
        <v>1441</v>
      </c>
      <c r="D20" s="56">
        <v>1124</v>
      </c>
      <c r="E20" s="38">
        <v>1022</v>
      </c>
      <c r="F20" s="38">
        <v>894</v>
      </c>
      <c r="G20" s="38">
        <v>242</v>
      </c>
      <c r="H20" s="38">
        <v>267</v>
      </c>
      <c r="I20" s="38">
        <v>212</v>
      </c>
      <c r="J20" s="21">
        <v>233</v>
      </c>
      <c r="K20" s="21">
        <v>954</v>
      </c>
      <c r="L20" s="38">
        <v>197</v>
      </c>
      <c r="M20" s="38">
        <v>163</v>
      </c>
      <c r="N20" s="38">
        <v>221</v>
      </c>
      <c r="O20" s="21">
        <v>103</v>
      </c>
      <c r="P20" s="21">
        <v>684</v>
      </c>
      <c r="Q20" s="21">
        <v>286.60000000000002</v>
      </c>
      <c r="R20" s="21">
        <v>339.5</v>
      </c>
      <c r="S20" s="21">
        <v>336</v>
      </c>
      <c r="T20" s="21">
        <v>123</v>
      </c>
      <c r="U20" s="21">
        <v>1085</v>
      </c>
      <c r="V20" s="21">
        <v>444</v>
      </c>
      <c r="W20" s="21">
        <v>425</v>
      </c>
      <c r="X20" s="38">
        <v>305</v>
      </c>
      <c r="Y20" s="38">
        <v>-251</v>
      </c>
      <c r="Z20" s="38">
        <v>923</v>
      </c>
      <c r="AA20" s="38">
        <v>69</v>
      </c>
      <c r="AB20" s="38">
        <v>-285</v>
      </c>
      <c r="AC20" s="38">
        <v>-114</v>
      </c>
      <c r="AD20" s="38">
        <v>-20</v>
      </c>
      <c r="AE20" s="38">
        <v>-351</v>
      </c>
      <c r="AF20" s="38">
        <v>219</v>
      </c>
      <c r="AG20" s="38">
        <v>62</v>
      </c>
      <c r="AH20" s="38">
        <v>274</v>
      </c>
      <c r="AI20" s="38">
        <v>-121</v>
      </c>
      <c r="AJ20" s="38">
        <v>434</v>
      </c>
      <c r="AK20" s="38">
        <v>270</v>
      </c>
      <c r="AL20" s="38">
        <v>192</v>
      </c>
      <c r="AM20" s="49"/>
    </row>
    <row r="21" spans="2:39">
      <c r="B21" s="1" t="s">
        <v>190</v>
      </c>
      <c r="C21" s="72">
        <v>-422</v>
      </c>
      <c r="D21" s="72">
        <v>-362</v>
      </c>
      <c r="E21" s="83">
        <v>-292</v>
      </c>
      <c r="F21" s="83">
        <v>-186</v>
      </c>
      <c r="G21" s="83">
        <v>-27</v>
      </c>
      <c r="H21" s="83">
        <v>-74</v>
      </c>
      <c r="I21" s="83">
        <v>-54</v>
      </c>
      <c r="J21" s="122">
        <v>-26</v>
      </c>
      <c r="K21" s="122">
        <v>-180</v>
      </c>
      <c r="L21" s="83">
        <v>-57</v>
      </c>
      <c r="M21" s="83">
        <v>-34</v>
      </c>
      <c r="N21" s="83">
        <v>-69</v>
      </c>
      <c r="O21" s="122">
        <v>-20</v>
      </c>
      <c r="P21" s="122">
        <v>-181</v>
      </c>
      <c r="Q21" s="122">
        <v>-87.6</v>
      </c>
      <c r="R21" s="122">
        <v>-112.8</v>
      </c>
      <c r="S21" s="122">
        <v>-100</v>
      </c>
      <c r="T21" s="122">
        <v>-16</v>
      </c>
      <c r="U21" s="122">
        <v>-316</v>
      </c>
      <c r="V21" s="122">
        <v>-126</v>
      </c>
      <c r="W21" s="122">
        <v>-123</v>
      </c>
      <c r="X21" s="83">
        <v>-90</v>
      </c>
      <c r="Y21" s="83">
        <v>-30</v>
      </c>
      <c r="Z21" s="83">
        <v>-369</v>
      </c>
      <c r="AA21" s="83">
        <v>-20</v>
      </c>
      <c r="AB21" s="83">
        <v>19</v>
      </c>
      <c r="AC21" s="83">
        <v>23</v>
      </c>
      <c r="AD21" s="83">
        <v>-124</v>
      </c>
      <c r="AE21" s="83">
        <v>-101</v>
      </c>
      <c r="AF21" s="83">
        <v>-59</v>
      </c>
      <c r="AG21" s="83">
        <v>-61</v>
      </c>
      <c r="AH21" s="83">
        <v>-47</v>
      </c>
      <c r="AI21" s="83">
        <v>-28</v>
      </c>
      <c r="AJ21" s="83">
        <v>-194</v>
      </c>
      <c r="AK21" s="83">
        <v>-34</v>
      </c>
      <c r="AL21" s="83">
        <v>-68</v>
      </c>
      <c r="AM21" s="49"/>
    </row>
    <row r="22" spans="2:39">
      <c r="B22" s="7" t="s">
        <v>191</v>
      </c>
      <c r="C22" s="56">
        <v>1019</v>
      </c>
      <c r="D22" s="56">
        <v>762</v>
      </c>
      <c r="E22" s="38">
        <v>730</v>
      </c>
      <c r="F22" s="38">
        <v>708</v>
      </c>
      <c r="G22" s="38">
        <v>215</v>
      </c>
      <c r="H22" s="38">
        <v>193</v>
      </c>
      <c r="I22" s="38">
        <v>158</v>
      </c>
      <c r="J22" s="21">
        <v>207</v>
      </c>
      <c r="K22" s="21">
        <v>774</v>
      </c>
      <c r="L22" s="38">
        <v>140</v>
      </c>
      <c r="M22" s="38">
        <v>129</v>
      </c>
      <c r="N22" s="38">
        <v>152</v>
      </c>
      <c r="O22" s="21">
        <v>83</v>
      </c>
      <c r="P22" s="21">
        <v>503</v>
      </c>
      <c r="Q22" s="21">
        <v>199</v>
      </c>
      <c r="R22" s="21">
        <v>226.8</v>
      </c>
      <c r="S22" s="21">
        <v>236</v>
      </c>
      <c r="T22" s="21">
        <v>107</v>
      </c>
      <c r="U22" s="21">
        <v>769</v>
      </c>
      <c r="V22" s="21">
        <v>318</v>
      </c>
      <c r="W22" s="21">
        <v>302</v>
      </c>
      <c r="X22" s="38">
        <v>215</v>
      </c>
      <c r="Y22" s="38">
        <v>-281</v>
      </c>
      <c r="Z22" s="38">
        <v>554</v>
      </c>
      <c r="AA22" s="38">
        <v>49</v>
      </c>
      <c r="AB22" s="38">
        <f>AB20+AB21</f>
        <v>-266</v>
      </c>
      <c r="AC22" s="38">
        <v>-91</v>
      </c>
      <c r="AD22" s="38">
        <v>-144</v>
      </c>
      <c r="AE22" s="38">
        <v>-452</v>
      </c>
      <c r="AF22" s="38">
        <v>160</v>
      </c>
      <c r="AG22" s="38">
        <v>1</v>
      </c>
      <c r="AH22" s="38">
        <v>227</v>
      </c>
      <c r="AI22" s="38">
        <v>-149</v>
      </c>
      <c r="AJ22" s="38">
        <v>240</v>
      </c>
      <c r="AK22" s="38">
        <v>236</v>
      </c>
      <c r="AL22" s="38">
        <v>124</v>
      </c>
      <c r="AM22" s="49"/>
    </row>
    <row r="23" spans="2:39">
      <c r="B23" s="10" t="s">
        <v>192</v>
      </c>
      <c r="C23" s="72">
        <v>-17</v>
      </c>
      <c r="D23" s="72">
        <v>96</v>
      </c>
      <c r="E23" s="83">
        <v>0</v>
      </c>
      <c r="F23" s="83">
        <v>246</v>
      </c>
      <c r="G23" s="83">
        <v>29</v>
      </c>
      <c r="H23" s="83">
        <v>40</v>
      </c>
      <c r="I23" s="83">
        <v>1326</v>
      </c>
      <c r="J23" s="122">
        <v>-43</v>
      </c>
      <c r="K23" s="122">
        <v>1353</v>
      </c>
      <c r="L23" s="83">
        <v>-6</v>
      </c>
      <c r="M23" s="83">
        <v>-11</v>
      </c>
      <c r="N23" s="83" t="s">
        <v>113</v>
      </c>
      <c r="O23" s="122">
        <v>-7</v>
      </c>
      <c r="P23" s="122">
        <v>-24</v>
      </c>
      <c r="Q23" s="122">
        <v>-7.2</v>
      </c>
      <c r="R23" s="122">
        <v>-2.6</v>
      </c>
      <c r="S23" s="122">
        <v>4</v>
      </c>
      <c r="T23" s="122">
        <v>4</v>
      </c>
      <c r="U23" s="122">
        <v>-2</v>
      </c>
      <c r="V23" s="122" t="s">
        <v>113</v>
      </c>
      <c r="W23" s="122" t="s">
        <v>113</v>
      </c>
      <c r="X23" s="83" t="s">
        <v>113</v>
      </c>
      <c r="Y23" s="83" t="s">
        <v>113</v>
      </c>
      <c r="Z23" s="83">
        <v>1</v>
      </c>
      <c r="AA23" s="83" t="s">
        <v>113</v>
      </c>
      <c r="AB23" s="83" t="s">
        <v>113</v>
      </c>
      <c r="AC23" s="83" t="s">
        <v>113</v>
      </c>
      <c r="AD23" s="83" t="s">
        <v>113</v>
      </c>
      <c r="AE23" s="83" t="s">
        <v>113</v>
      </c>
      <c r="AF23" s="83">
        <v>0</v>
      </c>
      <c r="AG23" s="83">
        <v>0</v>
      </c>
      <c r="AH23" s="83">
        <v>0</v>
      </c>
      <c r="AI23" s="83">
        <v>1</v>
      </c>
      <c r="AJ23" s="83">
        <v>0</v>
      </c>
      <c r="AK23" s="83">
        <v>0</v>
      </c>
      <c r="AL23" s="83">
        <v>0</v>
      </c>
      <c r="AM23" s="49"/>
    </row>
    <row r="24" spans="2:39" ht="14.4" thickBot="1">
      <c r="B24" s="8" t="s">
        <v>193</v>
      </c>
      <c r="C24" s="69">
        <v>1002</v>
      </c>
      <c r="D24" s="69">
        <v>858</v>
      </c>
      <c r="E24" s="91">
        <v>730</v>
      </c>
      <c r="F24" s="91">
        <v>954</v>
      </c>
      <c r="G24" s="91">
        <v>244</v>
      </c>
      <c r="H24" s="91">
        <v>233</v>
      </c>
      <c r="I24" s="91">
        <v>1484</v>
      </c>
      <c r="J24" s="121">
        <v>164</v>
      </c>
      <c r="K24" s="190">
        <v>2127</v>
      </c>
      <c r="L24" s="91">
        <v>134</v>
      </c>
      <c r="M24" s="91">
        <v>118</v>
      </c>
      <c r="N24" s="91">
        <v>152</v>
      </c>
      <c r="O24" s="121">
        <v>76</v>
      </c>
      <c r="P24" s="121">
        <v>479</v>
      </c>
      <c r="Q24" s="121">
        <v>191.7</v>
      </c>
      <c r="R24" s="121">
        <v>224.2</v>
      </c>
      <c r="S24" s="121">
        <v>240</v>
      </c>
      <c r="T24" s="121">
        <v>111</v>
      </c>
      <c r="U24" s="121">
        <v>767</v>
      </c>
      <c r="V24" s="121">
        <v>318</v>
      </c>
      <c r="W24" s="121">
        <v>302</v>
      </c>
      <c r="X24" s="91">
        <v>215</v>
      </c>
      <c r="Y24" s="91">
        <v>-281</v>
      </c>
      <c r="Z24" s="91">
        <v>555</v>
      </c>
      <c r="AA24" s="91">
        <v>49</v>
      </c>
      <c r="AB24" s="91">
        <v>-266</v>
      </c>
      <c r="AC24" s="91">
        <v>-91</v>
      </c>
      <c r="AD24" s="91">
        <v>-144</v>
      </c>
      <c r="AE24" s="91">
        <v>-452</v>
      </c>
      <c r="AF24" s="91">
        <v>160</v>
      </c>
      <c r="AG24" s="91">
        <v>1</v>
      </c>
      <c r="AH24" s="91">
        <v>227</v>
      </c>
      <c r="AI24" s="91">
        <v>-148</v>
      </c>
      <c r="AJ24" s="91">
        <v>240</v>
      </c>
      <c r="AK24" s="91">
        <v>236</v>
      </c>
      <c r="AL24" s="91">
        <v>124</v>
      </c>
      <c r="AM24" s="49"/>
    </row>
    <row r="25" spans="2:39" ht="14.4" thickTop="1">
      <c r="B25" s="1" t="s">
        <v>194</v>
      </c>
      <c r="C25" s="55">
        <v>11</v>
      </c>
      <c r="D25" s="55">
        <v>14</v>
      </c>
      <c r="E25" s="19">
        <v>17</v>
      </c>
      <c r="F25" s="19">
        <v>22</v>
      </c>
      <c r="G25" s="19">
        <v>5</v>
      </c>
      <c r="H25" s="19">
        <v>5</v>
      </c>
      <c r="I25" s="19">
        <v>5</v>
      </c>
      <c r="J25" s="15">
        <v>4</v>
      </c>
      <c r="K25" s="15">
        <v>21</v>
      </c>
      <c r="L25" s="19">
        <v>4</v>
      </c>
      <c r="M25" s="19">
        <v>4</v>
      </c>
      <c r="N25" s="19">
        <v>3</v>
      </c>
      <c r="O25" s="15">
        <v>3</v>
      </c>
      <c r="P25" s="15">
        <v>14</v>
      </c>
      <c r="Q25" s="15">
        <v>6</v>
      </c>
      <c r="R25" s="15">
        <v>6</v>
      </c>
      <c r="S25" s="15">
        <v>5</v>
      </c>
      <c r="T25" s="15">
        <v>5</v>
      </c>
      <c r="U25" s="15">
        <v>21</v>
      </c>
      <c r="V25" s="15">
        <v>4</v>
      </c>
      <c r="W25" s="15">
        <v>5</v>
      </c>
      <c r="X25" s="19">
        <v>1</v>
      </c>
      <c r="Y25" s="19">
        <v>3</v>
      </c>
      <c r="Z25" s="19">
        <v>15</v>
      </c>
      <c r="AA25" s="19">
        <v>2</v>
      </c>
      <c r="AB25" s="19">
        <v>4</v>
      </c>
      <c r="AC25" s="19">
        <v>5</v>
      </c>
      <c r="AD25" s="19">
        <v>2</v>
      </c>
      <c r="AE25" s="19">
        <v>13</v>
      </c>
      <c r="AF25" s="19">
        <v>4</v>
      </c>
      <c r="AG25" s="19">
        <v>6</v>
      </c>
      <c r="AH25" s="19">
        <v>4</v>
      </c>
      <c r="AI25" s="19">
        <v>4</v>
      </c>
      <c r="AJ25" s="19">
        <v>18</v>
      </c>
      <c r="AK25" s="19">
        <v>3</v>
      </c>
      <c r="AL25" s="19">
        <v>4</v>
      </c>
      <c r="AM25" s="49"/>
    </row>
    <row r="26" spans="2:39">
      <c r="B26" s="7" t="s">
        <v>195</v>
      </c>
      <c r="C26" s="56">
        <v>991</v>
      </c>
      <c r="D26" s="56">
        <v>844</v>
      </c>
      <c r="E26" s="38">
        <v>713</v>
      </c>
      <c r="F26" s="38">
        <v>932</v>
      </c>
      <c r="G26" s="38">
        <v>239</v>
      </c>
      <c r="H26" s="38">
        <v>228</v>
      </c>
      <c r="I26" s="38">
        <v>1479</v>
      </c>
      <c r="J26" s="21">
        <v>160</v>
      </c>
      <c r="K26" s="21">
        <v>2106</v>
      </c>
      <c r="L26" s="38">
        <v>130</v>
      </c>
      <c r="M26" s="38">
        <v>114</v>
      </c>
      <c r="N26" s="38">
        <v>149</v>
      </c>
      <c r="O26" s="38">
        <v>73</v>
      </c>
      <c r="P26" s="38">
        <v>465</v>
      </c>
      <c r="Q26" s="21">
        <v>186</v>
      </c>
      <c r="R26" s="21">
        <v>218.1</v>
      </c>
      <c r="S26" s="21">
        <v>235</v>
      </c>
      <c r="T26" s="21">
        <v>106</v>
      </c>
      <c r="U26" s="21">
        <v>746</v>
      </c>
      <c r="V26" s="21">
        <v>314</v>
      </c>
      <c r="W26" s="21">
        <v>297</v>
      </c>
      <c r="X26" s="38">
        <v>214</v>
      </c>
      <c r="Y26" s="38">
        <v>-284</v>
      </c>
      <c r="Z26" s="38">
        <v>540</v>
      </c>
      <c r="AA26" s="38">
        <v>47</v>
      </c>
      <c r="AB26" s="38">
        <v>-270</v>
      </c>
      <c r="AC26" s="38">
        <v>-96</v>
      </c>
      <c r="AD26" s="38">
        <v>-146</v>
      </c>
      <c r="AE26" s="38">
        <v>-465</v>
      </c>
      <c r="AF26" s="38">
        <v>156</v>
      </c>
      <c r="AG26" s="38">
        <v>-5</v>
      </c>
      <c r="AH26" s="38">
        <v>223</v>
      </c>
      <c r="AI26" s="38">
        <v>-152</v>
      </c>
      <c r="AJ26" s="38">
        <v>222</v>
      </c>
      <c r="AK26" s="38">
        <v>233</v>
      </c>
      <c r="AL26" s="38">
        <v>120</v>
      </c>
      <c r="AM26" s="49"/>
    </row>
    <row r="27" spans="2:39" ht="14.4" thickBot="1">
      <c r="B27" s="48" t="s">
        <v>196</v>
      </c>
      <c r="C27" s="88">
        <v>2.13</v>
      </c>
      <c r="D27" s="88">
        <v>1.81</v>
      </c>
      <c r="E27" s="117">
        <v>1.53</v>
      </c>
      <c r="F27" s="96">
        <v>2</v>
      </c>
      <c r="G27" s="96">
        <v>0.51</v>
      </c>
      <c r="H27" s="96">
        <v>0.49</v>
      </c>
      <c r="I27" s="96">
        <v>3.17</v>
      </c>
      <c r="J27" s="117">
        <v>0.34</v>
      </c>
      <c r="K27" s="117">
        <v>4.5199999999999996</v>
      </c>
      <c r="L27" s="96">
        <v>0.28000000000000003</v>
      </c>
      <c r="M27" s="96">
        <v>0.24</v>
      </c>
      <c r="N27" s="96">
        <v>0.32</v>
      </c>
      <c r="O27" s="96">
        <v>0.16</v>
      </c>
      <c r="P27" s="96">
        <v>1</v>
      </c>
      <c r="Q27" s="117">
        <v>0.4</v>
      </c>
      <c r="R27" s="117">
        <v>0.47</v>
      </c>
      <c r="S27" s="117">
        <v>0.5</v>
      </c>
      <c r="T27" s="117">
        <v>0.23</v>
      </c>
      <c r="U27" s="117">
        <v>1.6</v>
      </c>
      <c r="V27" s="117">
        <v>0.67</v>
      </c>
      <c r="W27" s="117">
        <v>0.64</v>
      </c>
      <c r="X27" s="96">
        <v>0.46</v>
      </c>
      <c r="Y27" s="96">
        <v>-0.61</v>
      </c>
      <c r="Z27" s="96">
        <v>1.1599999999999999</v>
      </c>
      <c r="AA27" s="96">
        <v>0.1</v>
      </c>
      <c r="AB27" s="96">
        <v>-0.57999999999999996</v>
      </c>
      <c r="AC27" s="96">
        <v>-0.21</v>
      </c>
      <c r="AD27" s="96">
        <v>-0.31</v>
      </c>
      <c r="AE27" s="96">
        <v>-1</v>
      </c>
      <c r="AF27" s="96">
        <v>0.33</v>
      </c>
      <c r="AG27" s="96">
        <v>-0.01</v>
      </c>
      <c r="AH27" s="96">
        <v>0.48</v>
      </c>
      <c r="AI27" s="96">
        <v>-0.32</v>
      </c>
      <c r="AJ27" s="96">
        <v>0.48</v>
      </c>
      <c r="AK27" s="96">
        <v>0.5</v>
      </c>
      <c r="AL27" s="96">
        <v>0.26</v>
      </c>
      <c r="AM27" s="214"/>
    </row>
    <row r="28" spans="2:39" ht="14.4" thickTop="1">
      <c r="B28" s="167"/>
      <c r="F28" s="64"/>
      <c r="M28" s="135"/>
      <c r="N28" s="135"/>
    </row>
  </sheetData>
  <phoneticPr fontId="24" type="noConversion"/>
  <pageMargins left="0.23622047244094491" right="0.23622047244094491" top="0.74803149606299213" bottom="0.74803149606299213" header="0.31496062992125984" footer="0.31496062992125984"/>
  <pageSetup paperSize="9" scale="68" orientation="landscape" r:id="rId1"/>
  <headerFooter scaleWithDoc="0">
    <oddHeader>&amp;L&amp;G</oddHeader>
    <oddFooter>Page &amp;P</oddFooter>
  </headerFooter>
  <customProperties>
    <customPr name="EpmWorksheetKeyString_GUID" r:id="rId2"/>
  </customProperties>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AM33"/>
  <sheetViews>
    <sheetView showGridLines="0" view="pageBreakPreview" zoomScaleNormal="90" zoomScaleSheetLayoutView="100" zoomScalePageLayoutView="40" workbookViewId="0">
      <pane xSplit="2" topLeftCell="P1" activePane="topRight" state="frozen"/>
      <selection activeCell="AH15" sqref="AH15"/>
      <selection pane="topRight" activeCell="AH15" sqref="AH15"/>
    </sheetView>
  </sheetViews>
  <sheetFormatPr defaultColWidth="9.44140625" defaultRowHeight="13.8" outlineLevelCol="2"/>
  <cols>
    <col min="1" max="1" width="2.5546875" style="1" customWidth="1"/>
    <col min="2" max="2" width="41.6640625" style="1" customWidth="1"/>
    <col min="3" max="5" width="13" style="1" hidden="1" customWidth="1" outlineLevel="2"/>
    <col min="6" max="6" width="13" style="1" hidden="1" customWidth="1" outlineLevel="1" collapsed="1"/>
    <col min="7"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38" width="13" style="1" customWidth="1"/>
    <col min="39" max="16384" width="9.44140625" style="1"/>
  </cols>
  <sheetData>
    <row r="2" spans="2:39" ht="17.399999999999999">
      <c r="B2" s="23" t="s">
        <v>197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row>
    <row r="3" spans="2:39" ht="6.75" customHeight="1">
      <c r="C3" s="2"/>
      <c r="D3" s="2"/>
      <c r="E3" s="2"/>
      <c r="F3" s="112"/>
      <c r="G3" s="2"/>
      <c r="H3" s="2"/>
      <c r="I3" s="2"/>
      <c r="J3" s="112"/>
      <c r="K3" s="112"/>
      <c r="L3" s="112"/>
      <c r="M3" s="112"/>
      <c r="N3" s="112"/>
      <c r="O3" s="112"/>
      <c r="P3" s="112"/>
      <c r="Q3" s="112"/>
      <c r="R3" s="112"/>
      <c r="S3" s="112"/>
      <c r="T3" s="112"/>
      <c r="U3" s="112"/>
      <c r="V3" s="112"/>
      <c r="W3" s="112"/>
      <c r="X3" s="112"/>
      <c r="Y3"/>
      <c r="Z3"/>
      <c r="AA3"/>
      <c r="AB3"/>
      <c r="AC3"/>
      <c r="AD3"/>
      <c r="AE3"/>
      <c r="AF3"/>
      <c r="AG3"/>
      <c r="AH3"/>
      <c r="AI3"/>
      <c r="AJ3"/>
      <c r="AK3"/>
      <c r="AL3"/>
    </row>
    <row r="4" spans="2:39" ht="14.4">
      <c r="C4" s="2"/>
      <c r="D4" s="2"/>
      <c r="E4" s="112"/>
      <c r="F4" s="112"/>
      <c r="G4" s="112"/>
      <c r="H4" s="112"/>
      <c r="I4" s="112"/>
      <c r="J4" s="112"/>
      <c r="K4" s="112"/>
      <c r="L4" s="112"/>
      <c r="M4" s="112"/>
      <c r="N4" s="112"/>
      <c r="O4" s="112"/>
      <c r="P4" s="112"/>
      <c r="Q4" s="112"/>
      <c r="R4" s="112"/>
      <c r="S4" s="112"/>
      <c r="T4" s="112"/>
      <c r="U4" s="112"/>
      <c r="V4" s="112"/>
      <c r="W4" s="112"/>
      <c r="X4" s="112"/>
      <c r="Y4"/>
      <c r="Z4"/>
      <c r="AA4"/>
      <c r="AB4"/>
      <c r="AC4"/>
      <c r="AD4"/>
      <c r="AE4"/>
      <c r="AF4"/>
      <c r="AG4"/>
      <c r="AH4"/>
      <c r="AI4"/>
      <c r="AJ4"/>
      <c r="AK4"/>
      <c r="AL4"/>
    </row>
    <row r="5" spans="2:39" ht="27.6">
      <c r="B5" s="5" t="s">
        <v>19</v>
      </c>
      <c r="C5" s="164" t="s">
        <v>20</v>
      </c>
      <c r="D5" s="165" t="s">
        <v>21</v>
      </c>
      <c r="E5" s="166" t="s">
        <v>157</v>
      </c>
      <c r="F5" s="166" t="s">
        <v>23</v>
      </c>
      <c r="G5" s="113" t="s">
        <v>165</v>
      </c>
      <c r="H5" s="113" t="s">
        <v>166</v>
      </c>
      <c r="I5" s="113" t="s">
        <v>167</v>
      </c>
      <c r="J5" s="31" t="s">
        <v>168</v>
      </c>
      <c r="K5" s="32" t="s">
        <v>24</v>
      </c>
      <c r="L5" s="31" t="s">
        <v>25</v>
      </c>
      <c r="M5" s="31" t="s">
        <v>26</v>
      </c>
      <c r="N5" s="31" t="s">
        <v>27</v>
      </c>
      <c r="O5" s="31" t="s">
        <v>28</v>
      </c>
      <c r="P5" s="32" t="s">
        <v>29</v>
      </c>
      <c r="Q5" s="31" t="s">
        <v>30</v>
      </c>
      <c r="R5" s="31" t="s">
        <v>31</v>
      </c>
      <c r="S5" s="31" t="s">
        <v>32</v>
      </c>
      <c r="T5" s="31" t="s">
        <v>33</v>
      </c>
      <c r="U5" s="32" t="s">
        <v>34</v>
      </c>
      <c r="V5" s="32" t="s">
        <v>35</v>
      </c>
      <c r="W5" s="32" t="s">
        <v>36</v>
      </c>
      <c r="X5" s="32" t="s">
        <v>37</v>
      </c>
      <c r="Y5" s="32" t="s">
        <v>38</v>
      </c>
      <c r="Z5" s="32" t="s">
        <v>39</v>
      </c>
      <c r="AA5" s="32" t="s">
        <v>40</v>
      </c>
      <c r="AB5" s="32" t="s">
        <v>41</v>
      </c>
      <c r="AC5" s="32" t="s">
        <v>42</v>
      </c>
      <c r="AD5" s="32" t="s">
        <v>43</v>
      </c>
      <c r="AE5" s="32" t="s">
        <v>44</v>
      </c>
      <c r="AF5" s="32" t="s">
        <v>176</v>
      </c>
      <c r="AG5" s="32" t="s">
        <v>46</v>
      </c>
      <c r="AH5" s="32" t="s">
        <v>47</v>
      </c>
      <c r="AI5" s="32" t="s">
        <v>148</v>
      </c>
      <c r="AJ5" s="32" t="s">
        <v>49</v>
      </c>
      <c r="AK5" s="32" t="s">
        <v>50</v>
      </c>
      <c r="AL5" s="32" t="s">
        <v>51</v>
      </c>
    </row>
    <row r="6" spans="2:39" ht="6" customHeight="1">
      <c r="B6" s="5"/>
      <c r="C6" s="2"/>
      <c r="D6" s="2"/>
      <c r="E6" s="115"/>
      <c r="F6" s="115"/>
      <c r="G6" s="115"/>
      <c r="H6" s="115"/>
      <c r="I6" s="115"/>
      <c r="J6" s="115"/>
      <c r="K6" s="115"/>
      <c r="L6" s="115"/>
      <c r="M6" s="115"/>
      <c r="N6" s="115"/>
      <c r="O6" s="115"/>
      <c r="P6" s="115"/>
      <c r="Q6" s="115"/>
      <c r="R6" s="115"/>
      <c r="S6" s="115"/>
      <c r="T6" s="115"/>
      <c r="U6" s="115"/>
      <c r="V6" s="115"/>
      <c r="W6" s="2"/>
      <c r="X6" s="115"/>
    </row>
    <row r="7" spans="2:39">
      <c r="B7" s="40" t="s">
        <v>149</v>
      </c>
      <c r="C7" s="90">
        <v>13507</v>
      </c>
      <c r="D7" s="90">
        <v>12732</v>
      </c>
      <c r="E7" s="90">
        <v>14383</v>
      </c>
      <c r="F7" s="90">
        <v>13267</v>
      </c>
      <c r="G7" s="90">
        <v>3287</v>
      </c>
      <c r="H7" s="90">
        <v>3306</v>
      </c>
      <c r="I7" s="90">
        <v>3232</v>
      </c>
      <c r="J7" s="41">
        <v>3284</v>
      </c>
      <c r="K7" s="41">
        <v>13108</v>
      </c>
      <c r="L7" s="41">
        <v>3243</v>
      </c>
      <c r="M7" s="41">
        <v>2827</v>
      </c>
      <c r="N7" s="41">
        <v>2917</v>
      </c>
      <c r="O7" s="41">
        <v>3212</v>
      </c>
      <c r="P7" s="41">
        <v>12199</v>
      </c>
      <c r="Q7" s="41">
        <v>3358</v>
      </c>
      <c r="R7" s="41">
        <v>3636</v>
      </c>
      <c r="S7" s="41">
        <v>3871</v>
      </c>
      <c r="T7" s="41">
        <v>4091</v>
      </c>
      <c r="U7" s="41">
        <v>14955</v>
      </c>
      <c r="V7" s="41">
        <v>4498</v>
      </c>
      <c r="W7" s="41">
        <v>4772</v>
      </c>
      <c r="X7" s="90">
        <v>4878</v>
      </c>
      <c r="Y7" s="90">
        <v>4340</v>
      </c>
      <c r="Z7" s="90">
        <v>18488</v>
      </c>
      <c r="AA7" s="90">
        <v>4005</v>
      </c>
      <c r="AB7" s="90">
        <v>3886</v>
      </c>
      <c r="AC7" s="90">
        <v>3771</v>
      </c>
      <c r="AD7" s="90">
        <v>3604</v>
      </c>
      <c r="AE7" s="90">
        <v>15267</v>
      </c>
      <c r="AF7" s="90">
        <v>3795.8</v>
      </c>
      <c r="AG7" s="90">
        <v>3930</v>
      </c>
      <c r="AH7" s="90">
        <v>3832</v>
      </c>
      <c r="AI7" s="90">
        <v>3599.2000000000007</v>
      </c>
      <c r="AJ7" s="90">
        <v>15157</v>
      </c>
      <c r="AK7" s="90">
        <v>3777</v>
      </c>
      <c r="AL7" s="90">
        <v>3499</v>
      </c>
      <c r="AM7" s="49"/>
    </row>
    <row r="8" spans="2:39">
      <c r="B8" s="14" t="s">
        <v>58</v>
      </c>
      <c r="C8" s="38">
        <v>2465</v>
      </c>
      <c r="D8" s="38">
        <v>2165</v>
      </c>
      <c r="E8" s="38">
        <v>2357</v>
      </c>
      <c r="F8" s="38">
        <v>2150</v>
      </c>
      <c r="G8" s="38">
        <v>539</v>
      </c>
      <c r="H8" s="38">
        <v>566</v>
      </c>
      <c r="I8" s="38">
        <v>543</v>
      </c>
      <c r="J8" s="21">
        <v>505</v>
      </c>
      <c r="K8" s="21">
        <v>2153</v>
      </c>
      <c r="L8" s="21">
        <v>513</v>
      </c>
      <c r="M8" s="21">
        <v>456</v>
      </c>
      <c r="N8" s="21">
        <v>519</v>
      </c>
      <c r="O8" s="21">
        <v>418</v>
      </c>
      <c r="P8" s="21">
        <v>1906</v>
      </c>
      <c r="Q8" s="21">
        <v>587.5</v>
      </c>
      <c r="R8" s="21">
        <v>649</v>
      </c>
      <c r="S8" s="21">
        <v>645</v>
      </c>
      <c r="T8" s="21">
        <v>502</v>
      </c>
      <c r="U8" s="21">
        <v>2383</v>
      </c>
      <c r="V8" s="21">
        <v>735</v>
      </c>
      <c r="W8" s="21">
        <v>728</v>
      </c>
      <c r="X8" s="38">
        <v>615</v>
      </c>
      <c r="Y8" s="38">
        <v>413</v>
      </c>
      <c r="Z8" s="38">
        <v>2490</v>
      </c>
      <c r="AA8" s="38">
        <v>409</v>
      </c>
      <c r="AB8" s="38">
        <v>450</v>
      </c>
      <c r="AC8" s="38">
        <v>485</v>
      </c>
      <c r="AD8" s="38">
        <v>312</v>
      </c>
      <c r="AE8" s="38">
        <v>1656</v>
      </c>
      <c r="AF8" s="38">
        <v>522</v>
      </c>
      <c r="AG8" s="38">
        <v>578</v>
      </c>
      <c r="AH8" s="38">
        <v>577</v>
      </c>
      <c r="AI8" s="38">
        <v>388</v>
      </c>
      <c r="AJ8" s="38">
        <v>2065</v>
      </c>
      <c r="AK8" s="38">
        <v>560</v>
      </c>
      <c r="AL8" s="38">
        <v>509</v>
      </c>
      <c r="AM8" s="49"/>
    </row>
    <row r="9" spans="2:39">
      <c r="B9" s="94" t="s">
        <v>198</v>
      </c>
      <c r="C9" s="19">
        <v>-713</v>
      </c>
      <c r="D9" s="19">
        <v>-717</v>
      </c>
      <c r="E9" s="19">
        <v>-871</v>
      </c>
      <c r="F9" s="19">
        <v>-789</v>
      </c>
      <c r="G9" s="19">
        <v>-224</v>
      </c>
      <c r="H9" s="19">
        <v>-226</v>
      </c>
      <c r="I9" s="19">
        <v>-250</v>
      </c>
      <c r="J9" s="15">
        <v>-252</v>
      </c>
      <c r="K9" s="15">
        <v>-952</v>
      </c>
      <c r="L9" s="15">
        <v>-240</v>
      </c>
      <c r="M9" s="15">
        <v>-254</v>
      </c>
      <c r="N9" s="15">
        <v>-250</v>
      </c>
      <c r="O9" s="15">
        <v>-272</v>
      </c>
      <c r="P9" s="15">
        <v>-1016</v>
      </c>
      <c r="Q9" s="19">
        <v>-252</v>
      </c>
      <c r="R9" s="19">
        <v>-251</v>
      </c>
      <c r="S9" s="19">
        <v>-258</v>
      </c>
      <c r="T9" s="15">
        <v>-285</v>
      </c>
      <c r="U9" s="15">
        <v>-1045</v>
      </c>
      <c r="V9" s="15">
        <v>-263</v>
      </c>
      <c r="W9" s="15">
        <v>-272</v>
      </c>
      <c r="X9" s="19">
        <v>-273</v>
      </c>
      <c r="Y9" s="19">
        <v>-333</v>
      </c>
      <c r="Z9" s="19">
        <v>-1140</v>
      </c>
      <c r="AA9" s="19">
        <v>-279</v>
      </c>
      <c r="AB9" s="19">
        <v>-293</v>
      </c>
      <c r="AC9" s="19">
        <v>-283</v>
      </c>
      <c r="AD9" s="83">
        <v>-280</v>
      </c>
      <c r="AE9" s="19">
        <v>-1135</v>
      </c>
      <c r="AF9" s="19">
        <v>-256</v>
      </c>
      <c r="AG9" s="19">
        <v>-249</v>
      </c>
      <c r="AH9" s="19">
        <v>-255</v>
      </c>
      <c r="AI9" s="19">
        <v>-278</v>
      </c>
      <c r="AJ9" s="19">
        <v>-1038</v>
      </c>
      <c r="AK9" s="19">
        <v>-251</v>
      </c>
      <c r="AL9" s="19">
        <v>-259</v>
      </c>
      <c r="AM9" s="49"/>
    </row>
    <row r="10" spans="2:39">
      <c r="B10" s="14" t="s">
        <v>61</v>
      </c>
      <c r="C10" s="38">
        <v>1752</v>
      </c>
      <c r="D10" s="38">
        <v>1448</v>
      </c>
      <c r="E10" s="38">
        <v>1486</v>
      </c>
      <c r="F10" s="38">
        <v>1361</v>
      </c>
      <c r="G10" s="38">
        <v>315</v>
      </c>
      <c r="H10" s="38">
        <v>340</v>
      </c>
      <c r="I10" s="38">
        <v>293</v>
      </c>
      <c r="J10" s="38">
        <v>253</v>
      </c>
      <c r="K10" s="21">
        <v>1201</v>
      </c>
      <c r="L10" s="21">
        <v>273</v>
      </c>
      <c r="M10" s="21">
        <v>202</v>
      </c>
      <c r="N10" s="21">
        <v>269</v>
      </c>
      <c r="O10" s="38">
        <v>146</v>
      </c>
      <c r="P10" s="21">
        <v>890</v>
      </c>
      <c r="Q10" s="38">
        <v>336.1</v>
      </c>
      <c r="R10" s="38">
        <v>398</v>
      </c>
      <c r="S10" s="38">
        <v>387</v>
      </c>
      <c r="T10" s="38">
        <v>217</v>
      </c>
      <c r="U10" s="21">
        <v>1338</v>
      </c>
      <c r="V10" s="21">
        <v>472</v>
      </c>
      <c r="W10" s="21">
        <v>456</v>
      </c>
      <c r="X10" s="38">
        <v>342</v>
      </c>
      <c r="Y10" s="38">
        <v>80</v>
      </c>
      <c r="Z10" s="38">
        <v>1350</v>
      </c>
      <c r="AA10" s="38">
        <v>130</v>
      </c>
      <c r="AB10" s="38">
        <v>157</v>
      </c>
      <c r="AC10" s="38">
        <v>202</v>
      </c>
      <c r="AD10" s="38">
        <v>32</v>
      </c>
      <c r="AE10" s="38">
        <v>521</v>
      </c>
      <c r="AF10" s="38">
        <v>266</v>
      </c>
      <c r="AG10" s="38">
        <v>329</v>
      </c>
      <c r="AH10" s="38">
        <v>322</v>
      </c>
      <c r="AI10" s="38">
        <v>110</v>
      </c>
      <c r="AJ10" s="38">
        <v>1027</v>
      </c>
      <c r="AK10" s="38">
        <v>309</v>
      </c>
      <c r="AL10" s="38">
        <v>250</v>
      </c>
      <c r="AM10" s="49"/>
    </row>
    <row r="11" spans="2:39">
      <c r="B11" s="94" t="s">
        <v>199</v>
      </c>
      <c r="C11" s="83">
        <v>-179</v>
      </c>
      <c r="D11" s="83">
        <v>-139</v>
      </c>
      <c r="E11" s="83">
        <v>-176</v>
      </c>
      <c r="F11" s="83">
        <v>-151</v>
      </c>
      <c r="G11" s="83">
        <v>-53</v>
      </c>
      <c r="H11" s="83">
        <v>-51</v>
      </c>
      <c r="I11" s="83">
        <v>-63</v>
      </c>
      <c r="J11" s="122">
        <v>-19</v>
      </c>
      <c r="K11" s="122">
        <v>-185</v>
      </c>
      <c r="L11" s="122">
        <v>-51</v>
      </c>
      <c r="M11" s="122">
        <v>-25</v>
      </c>
      <c r="N11" s="122">
        <v>-34</v>
      </c>
      <c r="O11" s="122">
        <v>-36</v>
      </c>
      <c r="P11" s="122">
        <v>-146</v>
      </c>
      <c r="Q11" s="83">
        <v>-21.4</v>
      </c>
      <c r="R11" s="83">
        <v>-50</v>
      </c>
      <c r="S11" s="83">
        <v>-37</v>
      </c>
      <c r="T11" s="122">
        <v>11</v>
      </c>
      <c r="U11" s="122">
        <v>-97</v>
      </c>
      <c r="V11" s="122">
        <v>-12</v>
      </c>
      <c r="W11" s="122">
        <v>4</v>
      </c>
      <c r="X11" s="83">
        <v>-21</v>
      </c>
      <c r="Y11" s="83">
        <v>10</v>
      </c>
      <c r="Z11" s="83">
        <v>-19</v>
      </c>
      <c r="AA11" s="83">
        <v>-12</v>
      </c>
      <c r="AB11" s="83">
        <v>-27</v>
      </c>
      <c r="AC11" s="83">
        <v>-13</v>
      </c>
      <c r="AD11" s="83">
        <v>-50</v>
      </c>
      <c r="AE11" s="83">
        <v>-103</v>
      </c>
      <c r="AF11" s="83">
        <v>-33</v>
      </c>
      <c r="AG11" s="83">
        <v>-31</v>
      </c>
      <c r="AH11" s="83">
        <v>-48</v>
      </c>
      <c r="AI11" s="83">
        <v>-31</v>
      </c>
      <c r="AJ11" s="83">
        <v>-143</v>
      </c>
      <c r="AK11" s="83">
        <v>-29</v>
      </c>
      <c r="AL11" s="83">
        <v>-44</v>
      </c>
      <c r="AM11" s="49"/>
    </row>
    <row r="12" spans="2:39">
      <c r="B12" s="6" t="s">
        <v>200</v>
      </c>
      <c r="C12" s="19">
        <v>39</v>
      </c>
      <c r="D12" s="19">
        <v>47</v>
      </c>
      <c r="E12" s="19">
        <v>129</v>
      </c>
      <c r="F12" s="19">
        <v>143</v>
      </c>
      <c r="G12" s="19">
        <v>32</v>
      </c>
      <c r="H12" s="19">
        <v>33</v>
      </c>
      <c r="I12" s="19">
        <v>35</v>
      </c>
      <c r="J12" s="15">
        <v>36</v>
      </c>
      <c r="K12" s="15">
        <v>136</v>
      </c>
      <c r="L12" s="15">
        <v>33</v>
      </c>
      <c r="M12" s="15">
        <v>38</v>
      </c>
      <c r="N12" s="15">
        <v>38</v>
      </c>
      <c r="O12" s="15">
        <v>40</v>
      </c>
      <c r="P12" s="15">
        <v>149</v>
      </c>
      <c r="Q12" s="19">
        <v>36</v>
      </c>
      <c r="R12" s="19">
        <v>35</v>
      </c>
      <c r="S12" s="19">
        <v>37</v>
      </c>
      <c r="T12" s="15">
        <v>54</v>
      </c>
      <c r="U12" s="15">
        <v>162</v>
      </c>
      <c r="V12" s="15">
        <v>41</v>
      </c>
      <c r="W12" s="15">
        <v>41</v>
      </c>
      <c r="X12" s="15">
        <v>39</v>
      </c>
      <c r="Y12" s="15">
        <v>48</v>
      </c>
      <c r="Z12" s="15">
        <v>169</v>
      </c>
      <c r="AA12" s="15">
        <v>41</v>
      </c>
      <c r="AB12" s="15">
        <v>39</v>
      </c>
      <c r="AC12" s="15">
        <v>38</v>
      </c>
      <c r="AD12" s="15">
        <v>35</v>
      </c>
      <c r="AE12" s="15">
        <v>153</v>
      </c>
      <c r="AF12" s="15">
        <v>35</v>
      </c>
      <c r="AG12" s="15">
        <v>35</v>
      </c>
      <c r="AH12" s="15">
        <v>34</v>
      </c>
      <c r="AI12" s="15">
        <v>40</v>
      </c>
      <c r="AJ12" s="15">
        <v>144</v>
      </c>
      <c r="AK12" s="15">
        <v>34</v>
      </c>
      <c r="AL12" s="15">
        <v>32</v>
      </c>
      <c r="AM12" s="49"/>
    </row>
    <row r="13" spans="2:39">
      <c r="B13" s="14" t="s">
        <v>201</v>
      </c>
      <c r="C13" s="38">
        <v>1612</v>
      </c>
      <c r="D13" s="38">
        <v>1356</v>
      </c>
      <c r="E13" s="38">
        <v>1439</v>
      </c>
      <c r="F13" s="38">
        <v>1353</v>
      </c>
      <c r="G13" s="38">
        <v>294</v>
      </c>
      <c r="H13" s="38">
        <v>322</v>
      </c>
      <c r="I13" s="38">
        <v>265</v>
      </c>
      <c r="J13" s="21">
        <v>270</v>
      </c>
      <c r="K13" s="21">
        <v>1152</v>
      </c>
      <c r="L13" s="21">
        <v>255</v>
      </c>
      <c r="M13" s="21">
        <v>215</v>
      </c>
      <c r="N13" s="21">
        <v>273</v>
      </c>
      <c r="O13" s="21">
        <v>150</v>
      </c>
      <c r="P13" s="21">
        <v>893</v>
      </c>
      <c r="Q13" s="21">
        <v>351</v>
      </c>
      <c r="R13" s="21">
        <v>383</v>
      </c>
      <c r="S13" s="21">
        <v>387</v>
      </c>
      <c r="T13" s="21">
        <v>282</v>
      </c>
      <c r="U13" s="21">
        <v>1403</v>
      </c>
      <c r="V13" s="21">
        <v>501</v>
      </c>
      <c r="W13" s="21">
        <v>501</v>
      </c>
      <c r="X13" s="21">
        <v>360</v>
      </c>
      <c r="Y13" s="21">
        <v>138</v>
      </c>
      <c r="Z13" s="21">
        <v>1500</v>
      </c>
      <c r="AA13" s="21">
        <v>159</v>
      </c>
      <c r="AB13" s="21">
        <v>169</v>
      </c>
      <c r="AC13" s="21">
        <v>227</v>
      </c>
      <c r="AD13" s="21">
        <v>17</v>
      </c>
      <c r="AE13" s="21">
        <v>571</v>
      </c>
      <c r="AF13" s="21">
        <v>268</v>
      </c>
      <c r="AG13" s="21">
        <v>333</v>
      </c>
      <c r="AH13" s="21">
        <v>308</v>
      </c>
      <c r="AI13" s="21">
        <v>119</v>
      </c>
      <c r="AJ13" s="21">
        <v>1028</v>
      </c>
      <c r="AK13" s="21">
        <v>314</v>
      </c>
      <c r="AL13" s="21">
        <v>238</v>
      </c>
      <c r="AM13" s="49"/>
    </row>
    <row r="14" spans="2:39">
      <c r="B14" s="6" t="s">
        <v>202</v>
      </c>
      <c r="C14" s="19">
        <v>-473</v>
      </c>
      <c r="D14" s="19">
        <v>-412</v>
      </c>
      <c r="E14" s="19">
        <v>-415</v>
      </c>
      <c r="F14" s="19">
        <v>-317</v>
      </c>
      <c r="G14" s="19">
        <v>-40</v>
      </c>
      <c r="H14" s="19">
        <v>-90</v>
      </c>
      <c r="I14" s="19">
        <v>-65</v>
      </c>
      <c r="J14" s="15">
        <v>-34</v>
      </c>
      <c r="K14" s="15">
        <v>-229</v>
      </c>
      <c r="L14" s="15">
        <v>-70</v>
      </c>
      <c r="M14" s="15">
        <v>-51</v>
      </c>
      <c r="N14" s="15">
        <v>-84</v>
      </c>
      <c r="O14" s="15">
        <v>-34</v>
      </c>
      <c r="P14" s="15">
        <v>-239</v>
      </c>
      <c r="Q14" s="19">
        <v>-105.5</v>
      </c>
      <c r="R14" s="19">
        <v>-124</v>
      </c>
      <c r="S14" s="19">
        <v>-113</v>
      </c>
      <c r="T14" s="15">
        <v>-54</v>
      </c>
      <c r="U14" s="15">
        <v>-396</v>
      </c>
      <c r="V14" s="15">
        <v>-141</v>
      </c>
      <c r="W14" s="15">
        <v>-145</v>
      </c>
      <c r="X14" s="15">
        <v>-106</v>
      </c>
      <c r="Y14" s="15">
        <v>-39</v>
      </c>
      <c r="Z14" s="15">
        <v>-431</v>
      </c>
      <c r="AA14" s="15">
        <v>-42</v>
      </c>
      <c r="AB14" s="15">
        <v>-42</v>
      </c>
      <c r="AC14" s="15">
        <v>-33</v>
      </c>
      <c r="AD14" s="15">
        <v>-71</v>
      </c>
      <c r="AE14" s="15">
        <v>-188</v>
      </c>
      <c r="AF14" s="15">
        <v>-67</v>
      </c>
      <c r="AG14" s="15">
        <v>-93</v>
      </c>
      <c r="AH14" s="15">
        <v>-33</v>
      </c>
      <c r="AI14" s="15">
        <v>-40</v>
      </c>
      <c r="AJ14" s="15">
        <v>-233</v>
      </c>
      <c r="AK14" s="15">
        <v>-36</v>
      </c>
      <c r="AL14" s="15">
        <v>-74</v>
      </c>
      <c r="AM14" s="233"/>
    </row>
    <row r="15" spans="2:39">
      <c r="B15" s="14" t="s">
        <v>203</v>
      </c>
      <c r="C15" s="38">
        <v>1139</v>
      </c>
      <c r="D15" s="38">
        <v>944</v>
      </c>
      <c r="E15" s="38">
        <v>1024</v>
      </c>
      <c r="F15" s="38">
        <v>1036</v>
      </c>
      <c r="G15" s="38">
        <v>254</v>
      </c>
      <c r="H15" s="38">
        <v>232</v>
      </c>
      <c r="I15" s="38">
        <v>200</v>
      </c>
      <c r="J15" s="21">
        <v>236</v>
      </c>
      <c r="K15" s="21">
        <v>923</v>
      </c>
      <c r="L15" s="21">
        <v>185</v>
      </c>
      <c r="M15" s="21">
        <v>164</v>
      </c>
      <c r="N15" s="21">
        <v>189</v>
      </c>
      <c r="O15" s="21">
        <v>116</v>
      </c>
      <c r="P15" s="21">
        <v>654</v>
      </c>
      <c r="Q15" s="21">
        <v>245</v>
      </c>
      <c r="R15" s="21">
        <v>259</v>
      </c>
      <c r="S15" s="21">
        <v>274</v>
      </c>
      <c r="T15" s="21">
        <v>229</v>
      </c>
      <c r="U15" s="21">
        <v>1007</v>
      </c>
      <c r="V15" s="21">
        <v>360</v>
      </c>
      <c r="W15" s="21">
        <v>356</v>
      </c>
      <c r="X15" s="21">
        <v>254</v>
      </c>
      <c r="Y15" s="21">
        <v>99</v>
      </c>
      <c r="Z15" s="21">
        <v>1069</v>
      </c>
      <c r="AA15" s="21">
        <v>117</v>
      </c>
      <c r="AB15" s="21">
        <v>127</v>
      </c>
      <c r="AC15" s="21">
        <v>194</v>
      </c>
      <c r="AD15" s="21">
        <v>-54</v>
      </c>
      <c r="AE15" s="21">
        <v>383</v>
      </c>
      <c r="AF15" s="21">
        <v>201</v>
      </c>
      <c r="AG15" s="21">
        <v>240</v>
      </c>
      <c r="AH15" s="21">
        <v>275</v>
      </c>
      <c r="AI15" s="21">
        <v>79</v>
      </c>
      <c r="AJ15" s="21">
        <v>795</v>
      </c>
      <c r="AK15" s="21">
        <v>278</v>
      </c>
      <c r="AL15" s="21">
        <v>164</v>
      </c>
      <c r="AM15" s="226"/>
    </row>
    <row r="16" spans="2:39">
      <c r="B16" s="6" t="s">
        <v>204</v>
      </c>
      <c r="C16" s="19">
        <v>-11</v>
      </c>
      <c r="D16" s="19">
        <v>-14</v>
      </c>
      <c r="E16" s="19">
        <v>-17</v>
      </c>
      <c r="F16" s="19">
        <v>-22</v>
      </c>
      <c r="G16" s="19">
        <v>-5</v>
      </c>
      <c r="H16" s="19">
        <v>-5</v>
      </c>
      <c r="I16" s="19">
        <v>-5</v>
      </c>
      <c r="J16" s="15">
        <v>-5</v>
      </c>
      <c r="K16" s="15">
        <v>-21</v>
      </c>
      <c r="L16" s="15">
        <v>-4</v>
      </c>
      <c r="M16" s="15">
        <v>-4</v>
      </c>
      <c r="N16" s="15">
        <v>-3</v>
      </c>
      <c r="O16" s="15">
        <v>-2</v>
      </c>
      <c r="P16" s="15">
        <v>-14</v>
      </c>
      <c r="Q16" s="15">
        <v>-6</v>
      </c>
      <c r="R16" s="15">
        <v>-6</v>
      </c>
      <c r="S16" s="15">
        <v>-5</v>
      </c>
      <c r="T16" s="15">
        <v>-4</v>
      </c>
      <c r="U16" s="15">
        <v>-21</v>
      </c>
      <c r="V16" s="15">
        <v>-4</v>
      </c>
      <c r="W16" s="15">
        <v>-5</v>
      </c>
      <c r="X16" s="15">
        <v>-1</v>
      </c>
      <c r="Y16" s="15">
        <v>-5</v>
      </c>
      <c r="Z16" s="15">
        <v>-15</v>
      </c>
      <c r="AA16" s="15">
        <v>-2</v>
      </c>
      <c r="AB16" s="15">
        <v>-4</v>
      </c>
      <c r="AC16" s="15">
        <v>-5</v>
      </c>
      <c r="AD16" s="15">
        <v>-2</v>
      </c>
      <c r="AE16" s="15">
        <v>-13</v>
      </c>
      <c r="AF16" s="15">
        <v>-4</v>
      </c>
      <c r="AG16" s="15">
        <v>-6</v>
      </c>
      <c r="AH16" s="15">
        <v>-4</v>
      </c>
      <c r="AI16" s="15">
        <v>-4</v>
      </c>
      <c r="AJ16" s="15">
        <v>-18</v>
      </c>
      <c r="AK16" s="15">
        <v>-3</v>
      </c>
      <c r="AL16" s="15">
        <v>-4</v>
      </c>
      <c r="AM16" s="49"/>
    </row>
    <row r="17" spans="2:39">
      <c r="B17" s="14" t="s">
        <v>205</v>
      </c>
      <c r="C17" s="38">
        <v>1128</v>
      </c>
      <c r="D17" s="38">
        <v>930</v>
      </c>
      <c r="E17" s="38">
        <v>1007</v>
      </c>
      <c r="F17" s="38">
        <v>1014</v>
      </c>
      <c r="G17" s="38">
        <v>249</v>
      </c>
      <c r="H17" s="38">
        <v>227</v>
      </c>
      <c r="I17" s="38">
        <v>195</v>
      </c>
      <c r="J17" s="21">
        <v>231</v>
      </c>
      <c r="K17" s="21">
        <v>902</v>
      </c>
      <c r="L17" s="21">
        <v>181</v>
      </c>
      <c r="M17" s="21">
        <v>160</v>
      </c>
      <c r="N17" s="21">
        <v>186</v>
      </c>
      <c r="O17" s="21">
        <v>114</v>
      </c>
      <c r="P17" s="21">
        <v>640</v>
      </c>
      <c r="Q17" s="38">
        <v>239.4</v>
      </c>
      <c r="R17" s="38">
        <v>253</v>
      </c>
      <c r="S17" s="38">
        <v>269</v>
      </c>
      <c r="T17" s="21">
        <v>224</v>
      </c>
      <c r="U17" s="21">
        <v>986</v>
      </c>
      <c r="V17" s="21">
        <v>356</v>
      </c>
      <c r="W17" s="21">
        <v>351</v>
      </c>
      <c r="X17" s="21">
        <v>253</v>
      </c>
      <c r="Y17" s="21">
        <v>94</v>
      </c>
      <c r="Z17" s="21">
        <v>1054</v>
      </c>
      <c r="AA17" s="21">
        <v>115</v>
      </c>
      <c r="AB17" s="21">
        <v>123</v>
      </c>
      <c r="AC17" s="21">
        <v>189</v>
      </c>
      <c r="AD17" s="38">
        <v>-56</v>
      </c>
      <c r="AE17" s="21">
        <v>370</v>
      </c>
      <c r="AF17" s="21">
        <v>197</v>
      </c>
      <c r="AG17" s="21">
        <v>234</v>
      </c>
      <c r="AH17" s="21">
        <v>271</v>
      </c>
      <c r="AI17" s="21">
        <v>74</v>
      </c>
      <c r="AJ17" s="21">
        <v>777</v>
      </c>
      <c r="AK17" s="21">
        <v>275</v>
      </c>
      <c r="AL17" s="21">
        <v>160</v>
      </c>
      <c r="AM17" s="49"/>
    </row>
    <row r="18" spans="2:39" ht="14.4" thickBot="1">
      <c r="B18" s="73" t="s">
        <v>62</v>
      </c>
      <c r="C18" s="97">
        <v>2.42</v>
      </c>
      <c r="D18" s="97">
        <v>1.99</v>
      </c>
      <c r="E18" s="97">
        <v>2.16</v>
      </c>
      <c r="F18" s="97">
        <v>2.1800000000000002</v>
      </c>
      <c r="G18" s="97">
        <v>0.53</v>
      </c>
      <c r="H18" s="97">
        <v>0.49</v>
      </c>
      <c r="I18" s="97">
        <v>0.42</v>
      </c>
      <c r="J18" s="130">
        <v>0.5</v>
      </c>
      <c r="K18" s="130">
        <v>1.94</v>
      </c>
      <c r="L18" s="130">
        <v>0.39</v>
      </c>
      <c r="M18" s="130">
        <v>0.34</v>
      </c>
      <c r="N18" s="130">
        <v>0.4</v>
      </c>
      <c r="O18" s="97">
        <v>0.24</v>
      </c>
      <c r="P18" s="97">
        <v>1.37</v>
      </c>
      <c r="Q18" s="97">
        <v>0.51</v>
      </c>
      <c r="R18" s="97">
        <v>0.54</v>
      </c>
      <c r="S18" s="97">
        <v>0.57999999999999996</v>
      </c>
      <c r="T18" s="97">
        <v>0.48</v>
      </c>
      <c r="U18" s="97">
        <v>2.12</v>
      </c>
      <c r="V18" s="97">
        <v>0.76</v>
      </c>
      <c r="W18" s="97">
        <v>0.75</v>
      </c>
      <c r="X18" s="130">
        <v>0.54</v>
      </c>
      <c r="Y18" s="130">
        <v>0.2</v>
      </c>
      <c r="Z18" s="130">
        <v>2.2599999999999998</v>
      </c>
      <c r="AA18" s="130">
        <v>0.25</v>
      </c>
      <c r="AB18" s="130">
        <v>0.26</v>
      </c>
      <c r="AC18" s="130">
        <v>0.41</v>
      </c>
      <c r="AD18" s="130">
        <v>-0.12</v>
      </c>
      <c r="AE18" s="130">
        <v>0.79</v>
      </c>
      <c r="AF18" s="130">
        <v>0.42</v>
      </c>
      <c r="AG18" s="130">
        <v>0.5</v>
      </c>
      <c r="AH18" s="130">
        <v>0.57999999999999996</v>
      </c>
      <c r="AI18" s="130">
        <v>0.16</v>
      </c>
      <c r="AJ18" s="130">
        <v>1.67</v>
      </c>
      <c r="AK18" s="130">
        <v>0.59</v>
      </c>
      <c r="AL18" s="130">
        <v>0.34</v>
      </c>
      <c r="AM18" s="49"/>
    </row>
    <row r="19" spans="2:39" ht="20.25" customHeight="1" thickTop="1">
      <c r="B19" s="93"/>
      <c r="E19" s="51"/>
      <c r="F19" s="119"/>
      <c r="G19" s="51"/>
      <c r="H19" s="51"/>
      <c r="I19" s="51"/>
      <c r="J19" s="119"/>
      <c r="K19" s="119"/>
      <c r="L19" s="119"/>
      <c r="M19" s="119"/>
      <c r="N19" s="119"/>
      <c r="O19" s="119"/>
      <c r="P19" s="119"/>
      <c r="Q19" s="119"/>
      <c r="R19" s="119"/>
      <c r="S19" s="119"/>
      <c r="T19" s="119"/>
      <c r="U19" s="119"/>
      <c r="V19" s="119"/>
      <c r="W19" s="119"/>
      <c r="X19" s="119"/>
      <c r="AM19" s="49"/>
    </row>
    <row r="20" spans="2:39" ht="17.399999999999999">
      <c r="B20" s="23" t="s">
        <v>206</v>
      </c>
      <c r="C20" s="23"/>
      <c r="D20" s="23"/>
      <c r="E20" s="23"/>
      <c r="F20" s="23"/>
      <c r="G20" s="23"/>
      <c r="H20" s="23"/>
      <c r="I20" s="23"/>
      <c r="J20" s="23"/>
      <c r="K20" s="23"/>
      <c r="L20" s="23"/>
      <c r="M20" s="23"/>
      <c r="N20" s="23"/>
      <c r="O20" s="23"/>
      <c r="P20" s="23"/>
      <c r="Q20" s="23"/>
      <c r="R20" s="23"/>
      <c r="S20" s="23"/>
      <c r="T20" s="23"/>
      <c r="U20" s="23"/>
      <c r="V20" s="23"/>
      <c r="W20" s="23"/>
      <c r="X20" s="191"/>
      <c r="Y20" s="191"/>
      <c r="Z20" s="191"/>
      <c r="AA20" s="191"/>
      <c r="AB20" s="191"/>
      <c r="AC20" s="191"/>
      <c r="AD20" s="191"/>
      <c r="AE20" s="191"/>
      <c r="AF20" s="191"/>
      <c r="AG20" s="191"/>
      <c r="AH20" s="191"/>
      <c r="AI20" s="191"/>
      <c r="AJ20" s="191"/>
      <c r="AK20" s="191"/>
      <c r="AL20" s="191"/>
      <c r="AM20" s="49"/>
    </row>
    <row r="21" spans="2:39" ht="6.75" customHeight="1">
      <c r="B21" s="1" t="s">
        <v>207</v>
      </c>
      <c r="E21" s="51"/>
      <c r="F21" s="119"/>
      <c r="G21" s="51"/>
      <c r="H21" s="51"/>
      <c r="I21" s="51"/>
      <c r="J21" s="119"/>
      <c r="K21" s="119"/>
      <c r="L21" s="119"/>
      <c r="M21" s="119"/>
      <c r="N21" s="119"/>
      <c r="O21" s="119"/>
      <c r="P21" s="119"/>
      <c r="Q21" s="119"/>
      <c r="R21" s="119"/>
      <c r="S21" s="119"/>
      <c r="T21" s="119"/>
      <c r="U21" s="119"/>
      <c r="V21" s="119"/>
      <c r="W21" s="119"/>
      <c r="X21" s="119"/>
      <c r="AM21" s="49"/>
    </row>
    <row r="22" spans="2:39" ht="27.6">
      <c r="B22" s="5" t="s">
        <v>19</v>
      </c>
      <c r="C22" s="164" t="s">
        <v>20</v>
      </c>
      <c r="D22" s="165" t="s">
        <v>21</v>
      </c>
      <c r="E22" s="166" t="s">
        <v>157</v>
      </c>
      <c r="F22" s="166" t="s">
        <v>23</v>
      </c>
      <c r="G22" s="113" t="s">
        <v>165</v>
      </c>
      <c r="H22" s="113" t="s">
        <v>166</v>
      </c>
      <c r="I22" s="113" t="s">
        <v>167</v>
      </c>
      <c r="J22" s="31" t="s">
        <v>168</v>
      </c>
      <c r="K22" s="32" t="s">
        <v>24</v>
      </c>
      <c r="L22" s="31" t="s">
        <v>25</v>
      </c>
      <c r="M22" s="31" t="s">
        <v>26</v>
      </c>
      <c r="N22" s="31" t="s">
        <v>27</v>
      </c>
      <c r="O22" s="31" t="s">
        <v>28</v>
      </c>
      <c r="P22" s="32" t="s">
        <v>29</v>
      </c>
      <c r="Q22" s="31" t="s">
        <v>30</v>
      </c>
      <c r="R22" s="31" t="s">
        <v>31</v>
      </c>
      <c r="S22" s="31" t="s">
        <v>32</v>
      </c>
      <c r="T22" s="31" t="s">
        <v>33</v>
      </c>
      <c r="U22" s="32" t="s">
        <v>34</v>
      </c>
      <c r="V22" s="32" t="s">
        <v>35</v>
      </c>
      <c r="W22" s="32" t="s">
        <v>36</v>
      </c>
      <c r="X22" s="32" t="s">
        <v>37</v>
      </c>
      <c r="Y22" s="32" t="s">
        <v>38</v>
      </c>
      <c r="Z22" s="32" t="s">
        <v>39</v>
      </c>
      <c r="AA22" s="32" t="str">
        <f>AA5</f>
        <v>2023 Q1</v>
      </c>
      <c r="AB22" s="32" t="str">
        <f>AB5</f>
        <v>2023 Q2</v>
      </c>
      <c r="AC22" s="32" t="str">
        <f>AC5</f>
        <v>2023 Q3</v>
      </c>
      <c r="AD22" s="32" t="s">
        <v>43</v>
      </c>
      <c r="AE22" s="32" t="str">
        <f>AE5</f>
        <v>2023 FY</v>
      </c>
      <c r="AF22" s="32" t="s">
        <v>45</v>
      </c>
      <c r="AG22" s="32" t="s">
        <v>46</v>
      </c>
      <c r="AH22" s="32" t="s">
        <v>47</v>
      </c>
      <c r="AI22" s="32" t="s">
        <v>148</v>
      </c>
      <c r="AJ22" s="32" t="s">
        <v>49</v>
      </c>
      <c r="AK22" s="32" t="s">
        <v>50</v>
      </c>
      <c r="AL22" s="32" t="s">
        <v>51</v>
      </c>
      <c r="AM22" s="49"/>
    </row>
    <row r="23" spans="2:39" ht="6" customHeight="1">
      <c r="B23" s="5"/>
      <c r="C23" s="2"/>
      <c r="D23" s="2"/>
      <c r="E23" s="115"/>
      <c r="F23" s="115"/>
      <c r="G23" s="115"/>
      <c r="H23" s="115"/>
      <c r="I23" s="115"/>
      <c r="J23" s="115"/>
      <c r="K23" s="115"/>
      <c r="L23" s="131"/>
      <c r="M23" s="131"/>
      <c r="N23" s="131"/>
      <c r="O23" s="115"/>
      <c r="P23" s="115"/>
      <c r="Q23" s="131"/>
      <c r="R23" s="131"/>
      <c r="S23" s="131"/>
      <c r="T23" s="115"/>
      <c r="U23" s="115"/>
      <c r="V23" s="115"/>
      <c r="W23" s="115"/>
      <c r="X23" s="125"/>
      <c r="Y23" s="125"/>
      <c r="Z23" s="125"/>
      <c r="AA23" s="125"/>
      <c r="AB23" s="125"/>
      <c r="AC23" s="125"/>
      <c r="AD23" s="125"/>
      <c r="AE23" s="125"/>
      <c r="AF23" s="125"/>
      <c r="AG23" s="125"/>
      <c r="AH23" s="125"/>
      <c r="AI23" s="125"/>
      <c r="AJ23" s="125"/>
      <c r="AK23" s="125"/>
      <c r="AL23" s="125"/>
      <c r="AM23" s="49"/>
    </row>
    <row r="24" spans="2:39">
      <c r="B24" s="80" t="s">
        <v>208</v>
      </c>
      <c r="C24" s="36"/>
      <c r="D24" s="36"/>
      <c r="E24" s="57"/>
      <c r="F24" s="57"/>
      <c r="G24" s="57"/>
      <c r="H24" s="57"/>
      <c r="I24" s="57"/>
      <c r="J24" s="30"/>
      <c r="K24" s="189">
        <v>-38</v>
      </c>
      <c r="L24" s="30"/>
      <c r="M24" s="30"/>
      <c r="N24" s="30"/>
      <c r="O24" s="27"/>
      <c r="P24" s="27">
        <v>-31</v>
      </c>
      <c r="Q24" s="30"/>
      <c r="R24" s="30"/>
      <c r="S24" s="30"/>
      <c r="T24" s="27"/>
      <c r="U24" s="27">
        <v>-32</v>
      </c>
      <c r="V24" s="30">
        <v>-1</v>
      </c>
      <c r="W24" s="30">
        <v>-22</v>
      </c>
      <c r="X24" s="30">
        <v>-8</v>
      </c>
      <c r="Y24" s="30">
        <v>-90</v>
      </c>
      <c r="Z24" s="30">
        <v>-121</v>
      </c>
      <c r="AA24" s="27">
        <v>-35</v>
      </c>
      <c r="AB24" s="27">
        <v>-10</v>
      </c>
      <c r="AC24" s="27">
        <v>-13</v>
      </c>
      <c r="AD24" s="27">
        <v>-6</v>
      </c>
      <c r="AE24" s="27">
        <v>-64</v>
      </c>
      <c r="AF24" s="27">
        <v>-2</v>
      </c>
      <c r="AG24" s="27">
        <v>-228</v>
      </c>
      <c r="AH24" s="27">
        <v>-2</v>
      </c>
      <c r="AI24" s="27">
        <v>-173</v>
      </c>
      <c r="AJ24" s="27">
        <v>-405</v>
      </c>
      <c r="AK24" s="27">
        <v>-12</v>
      </c>
      <c r="AL24" s="27">
        <v>7</v>
      </c>
      <c r="AM24" s="49"/>
    </row>
    <row r="25" spans="2:39">
      <c r="B25" s="80" t="s">
        <v>209</v>
      </c>
      <c r="C25" s="19"/>
      <c r="D25" s="19"/>
      <c r="E25" s="55"/>
      <c r="F25" s="123"/>
      <c r="G25" s="123"/>
      <c r="H25" s="123"/>
      <c r="I25" s="123"/>
      <c r="J25" s="50"/>
      <c r="K25" s="50">
        <v>-30</v>
      </c>
      <c r="L25" s="50"/>
      <c r="M25" s="50"/>
      <c r="N25" s="50"/>
      <c r="O25" s="15"/>
      <c r="P25" s="15">
        <v>-40</v>
      </c>
      <c r="Q25" s="50"/>
      <c r="R25" s="50"/>
      <c r="S25" s="50"/>
      <c r="T25" s="15"/>
      <c r="U25" s="15">
        <v>-29</v>
      </c>
      <c r="V25" s="50">
        <v>-2</v>
      </c>
      <c r="W25" s="50">
        <v>-4</v>
      </c>
      <c r="X25" s="50">
        <v>-6</v>
      </c>
      <c r="Y25" s="50">
        <v>53</v>
      </c>
      <c r="Z25" s="50">
        <v>40</v>
      </c>
      <c r="AA25" s="27">
        <v>-7</v>
      </c>
      <c r="AB25" s="27">
        <v>-7</v>
      </c>
      <c r="AC25" s="27">
        <v>-235</v>
      </c>
      <c r="AD25" s="27">
        <v>13</v>
      </c>
      <c r="AE25" s="15">
        <v>-237</v>
      </c>
      <c r="AF25" s="15">
        <v>-11</v>
      </c>
      <c r="AG25" s="15">
        <v>-2</v>
      </c>
      <c r="AH25" s="15">
        <v>-18</v>
      </c>
      <c r="AI25" s="15">
        <v>-3</v>
      </c>
      <c r="AJ25" s="15">
        <v>-34</v>
      </c>
      <c r="AK25" s="15">
        <v>-11</v>
      </c>
      <c r="AL25" s="15">
        <v>4</v>
      </c>
      <c r="AM25" s="49"/>
    </row>
    <row r="26" spans="2:39">
      <c r="B26" s="80" t="s">
        <v>210</v>
      </c>
      <c r="C26" s="36"/>
      <c r="D26" s="36"/>
      <c r="E26" s="57"/>
      <c r="F26" s="57"/>
      <c r="G26" s="57"/>
      <c r="H26" s="57"/>
      <c r="I26" s="57"/>
      <c r="J26" s="30"/>
      <c r="K26" s="30">
        <v>-47</v>
      </c>
      <c r="L26" s="30"/>
      <c r="M26" s="30"/>
      <c r="N26" s="30"/>
      <c r="O26" s="27"/>
      <c r="P26" s="27">
        <v>0</v>
      </c>
      <c r="Q26" s="30"/>
      <c r="R26" s="30"/>
      <c r="S26" s="30"/>
      <c r="T26" s="27"/>
      <c r="U26" s="27">
        <v>-104</v>
      </c>
      <c r="V26" s="30">
        <v>-13</v>
      </c>
      <c r="W26" s="30">
        <v>-9</v>
      </c>
      <c r="X26" s="30">
        <v>-2</v>
      </c>
      <c r="Y26" s="30">
        <v>-303</v>
      </c>
      <c r="Z26" s="30">
        <v>-327</v>
      </c>
      <c r="AA26" s="27">
        <v>-5</v>
      </c>
      <c r="AB26" s="27">
        <v>-395</v>
      </c>
      <c r="AC26" s="27">
        <v>-55</v>
      </c>
      <c r="AD26" s="27">
        <v>-9</v>
      </c>
      <c r="AE26" s="27">
        <v>-463</v>
      </c>
      <c r="AF26" s="27">
        <v>-1</v>
      </c>
      <c r="AG26" s="27">
        <v>-6</v>
      </c>
      <c r="AH26" s="27">
        <v>20</v>
      </c>
      <c r="AI26" s="27">
        <v>-24</v>
      </c>
      <c r="AJ26" s="27">
        <v>-11</v>
      </c>
      <c r="AK26" s="27">
        <v>13</v>
      </c>
      <c r="AL26" s="27">
        <v>-25</v>
      </c>
      <c r="AM26" s="49"/>
    </row>
    <row r="27" spans="2:39" ht="14.4" thickBot="1">
      <c r="B27" s="43" t="s">
        <v>211</v>
      </c>
      <c r="C27" s="87"/>
      <c r="D27" s="87"/>
      <c r="E27" s="65"/>
      <c r="F27" s="65"/>
      <c r="G27" s="65"/>
      <c r="H27" s="65"/>
      <c r="I27" s="65"/>
      <c r="J27" s="45"/>
      <c r="K27" s="45">
        <v>-115</v>
      </c>
      <c r="L27" s="45"/>
      <c r="M27" s="45"/>
      <c r="N27" s="45"/>
      <c r="O27" s="79"/>
      <c r="P27" s="79">
        <v>-71</v>
      </c>
      <c r="Q27" s="45"/>
      <c r="R27" s="45"/>
      <c r="S27" s="45"/>
      <c r="T27" s="79"/>
      <c r="U27" s="79">
        <v>-165</v>
      </c>
      <c r="V27" s="45">
        <v>-16</v>
      </c>
      <c r="W27" s="45">
        <v>-35</v>
      </c>
      <c r="X27" s="45">
        <v>-16</v>
      </c>
      <c r="Y27" s="45">
        <v>-340</v>
      </c>
      <c r="Z27" s="45">
        <v>-408</v>
      </c>
      <c r="AA27" s="79">
        <v>-47</v>
      </c>
      <c r="AB27" s="79">
        <v>-412</v>
      </c>
      <c r="AC27" s="79">
        <v>-303</v>
      </c>
      <c r="AD27" s="79">
        <v>-2</v>
      </c>
      <c r="AE27" s="79">
        <v>-764</v>
      </c>
      <c r="AF27" s="79">
        <v>-14</v>
      </c>
      <c r="AG27" s="79">
        <v>-236</v>
      </c>
      <c r="AH27" s="79">
        <v>0</v>
      </c>
      <c r="AI27" s="79">
        <v>-200</v>
      </c>
      <c r="AJ27" s="79">
        <v>-450</v>
      </c>
      <c r="AK27" s="79">
        <v>-10</v>
      </c>
      <c r="AL27" s="79">
        <v>-14</v>
      </c>
      <c r="AM27" s="49"/>
    </row>
    <row r="28" spans="2:39" ht="14.4" thickTop="1">
      <c r="B28" s="167" t="s">
        <v>212</v>
      </c>
    </row>
    <row r="31" spans="2:39">
      <c r="AL31" s="217"/>
    </row>
    <row r="32" spans="2:39">
      <c r="AF32" s="49"/>
    </row>
    <row r="33" spans="32:32">
      <c r="AF33" s="49"/>
    </row>
  </sheetData>
  <pageMargins left="0.23622047244094491" right="0.23622047244094491" top="0.74803149606299213" bottom="0.74803149606299213" header="0.31496062992125984" footer="0.31496062992125984"/>
  <pageSetup paperSize="9" scale="76" orientation="landscape" r:id="rId1"/>
  <headerFooter scaleWithDoc="0">
    <oddHeader>&amp;L&amp;G</oddHeader>
    <oddFooter>Page &amp;P</oddFooter>
  </headerFooter>
  <customProperties>
    <customPr name="EpmWorksheetKeyString_GUID" r:id="rId2"/>
  </customProperties>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AK55"/>
  <sheetViews>
    <sheetView showGridLines="0" view="pageBreakPreview" zoomScaleNormal="70" zoomScaleSheetLayoutView="100" workbookViewId="0">
      <pane xSplit="5" topLeftCell="N1" activePane="topRight" state="frozen"/>
      <selection pane="topRight" activeCell="B1" sqref="B1"/>
    </sheetView>
  </sheetViews>
  <sheetFormatPr defaultColWidth="9.44140625" defaultRowHeight="13.8" outlineLevelCol="1"/>
  <cols>
    <col min="1" max="1" width="2.5546875" style="1" customWidth="1"/>
    <col min="2" max="2" width="60.44140625" style="1" customWidth="1"/>
    <col min="3" max="13" width="13" style="1" hidden="1" customWidth="1" outlineLevel="1"/>
    <col min="14" max="14" width="13" style="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25" width="13" style="1" hidden="1" customWidth="1" outlineLevel="1"/>
    <col min="26" max="26" width="13" style="1" customWidth="1" collapsed="1"/>
    <col min="27" max="32" width="13" style="1" customWidth="1"/>
    <col min="33" max="16384" width="9.44140625" style="1"/>
  </cols>
  <sheetData>
    <row r="2" spans="2:37" ht="17.399999999999999">
      <c r="B2" s="23" t="s">
        <v>9</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row>
    <row r="3" spans="2:37" ht="6.75" customHeight="1">
      <c r="V3"/>
      <c r="W3"/>
      <c r="X3"/>
      <c r="Y3"/>
      <c r="Z3"/>
      <c r="AA3"/>
      <c r="AB3"/>
      <c r="AC3"/>
      <c r="AD3"/>
      <c r="AE3"/>
      <c r="AF3"/>
    </row>
    <row r="4" spans="2:37" ht="14.4">
      <c r="E4" s="112"/>
      <c r="F4" s="112"/>
      <c r="G4" s="112"/>
      <c r="H4" s="112"/>
      <c r="I4" s="112"/>
      <c r="J4" s="112"/>
      <c r="K4" s="112"/>
      <c r="L4" s="112"/>
      <c r="M4" s="112"/>
      <c r="N4" s="112"/>
      <c r="O4" s="112"/>
      <c r="P4" s="112"/>
      <c r="Q4" s="112"/>
      <c r="R4" s="112"/>
      <c r="S4" s="112"/>
      <c r="T4" s="112"/>
      <c r="U4" s="112"/>
      <c r="V4"/>
      <c r="W4"/>
      <c r="X4"/>
      <c r="Y4"/>
      <c r="Z4"/>
      <c r="AA4"/>
      <c r="AB4"/>
      <c r="AC4"/>
      <c r="AD4"/>
      <c r="AE4"/>
      <c r="AF4"/>
    </row>
    <row r="5" spans="2:37">
      <c r="B5" s="11" t="s">
        <v>213</v>
      </c>
      <c r="C5" s="3"/>
      <c r="D5" s="3"/>
      <c r="E5" s="116"/>
      <c r="F5" s="116"/>
      <c r="G5" s="116"/>
      <c r="H5" s="116"/>
      <c r="I5" s="116"/>
      <c r="J5" s="116"/>
      <c r="K5" s="116"/>
      <c r="L5" s="116"/>
      <c r="M5" s="116"/>
      <c r="N5" s="116"/>
      <c r="O5" s="116"/>
      <c r="P5" s="116"/>
      <c r="Q5" s="116"/>
      <c r="R5" s="116"/>
      <c r="S5" s="116"/>
      <c r="T5" s="116"/>
      <c r="U5" s="116"/>
      <c r="V5" s="32"/>
      <c r="W5" s="32"/>
      <c r="X5" s="32"/>
      <c r="Y5" s="32"/>
      <c r="Z5" s="32"/>
      <c r="AA5" s="32"/>
      <c r="AB5" s="32"/>
      <c r="AC5" s="32"/>
      <c r="AD5" s="32"/>
      <c r="AE5" s="32"/>
      <c r="AF5" s="32"/>
    </row>
    <row r="6" spans="2:37" ht="6" customHeight="1">
      <c r="E6" s="51"/>
      <c r="F6" s="51"/>
      <c r="G6" s="51"/>
      <c r="H6" s="51"/>
      <c r="I6" s="51"/>
      <c r="J6" s="51"/>
      <c r="K6" s="51"/>
      <c r="L6" s="51"/>
      <c r="M6" s="51"/>
      <c r="N6" s="51"/>
      <c r="O6" s="51"/>
      <c r="P6" s="51"/>
      <c r="Q6" s="51"/>
      <c r="R6" s="51"/>
      <c r="S6" s="51"/>
      <c r="T6" s="51"/>
      <c r="U6" s="51"/>
    </row>
    <row r="7" spans="2:37" ht="27.6">
      <c r="B7" s="5" t="s">
        <v>19</v>
      </c>
      <c r="C7" s="164" t="s">
        <v>20</v>
      </c>
      <c r="D7" s="165" t="s">
        <v>21</v>
      </c>
      <c r="E7" s="166" t="s">
        <v>157</v>
      </c>
      <c r="F7" s="166" t="s">
        <v>23</v>
      </c>
      <c r="G7" s="113" t="s">
        <v>165</v>
      </c>
      <c r="H7" s="113" t="s">
        <v>166</v>
      </c>
      <c r="I7" s="113" t="s">
        <v>167</v>
      </c>
      <c r="J7" s="32" t="s">
        <v>24</v>
      </c>
      <c r="K7" s="31" t="s">
        <v>25</v>
      </c>
      <c r="L7" s="31" t="s">
        <v>26</v>
      </c>
      <c r="M7" s="31" t="s">
        <v>27</v>
      </c>
      <c r="N7" s="32" t="s">
        <v>29</v>
      </c>
      <c r="O7" s="31" t="s">
        <v>30</v>
      </c>
      <c r="P7" s="31" t="s">
        <v>31</v>
      </c>
      <c r="Q7" s="31" t="s">
        <v>32</v>
      </c>
      <c r="R7" s="32" t="s">
        <v>34</v>
      </c>
      <c r="S7" s="32" t="s">
        <v>214</v>
      </c>
      <c r="T7" s="32" t="s">
        <v>36</v>
      </c>
      <c r="U7" s="32" t="s">
        <v>37</v>
      </c>
      <c r="V7" s="32" t="s">
        <v>39</v>
      </c>
      <c r="W7" s="32" t="s">
        <v>40</v>
      </c>
      <c r="X7" s="32" t="s">
        <v>41</v>
      </c>
      <c r="Y7" s="32" t="s">
        <v>42</v>
      </c>
      <c r="Z7" s="32" t="s">
        <v>44</v>
      </c>
      <c r="AA7" s="32" t="s">
        <v>176</v>
      </c>
      <c r="AB7" s="32" t="s">
        <v>46</v>
      </c>
      <c r="AC7" s="32" t="s">
        <v>47</v>
      </c>
      <c r="AD7" s="32" t="s">
        <v>49</v>
      </c>
      <c r="AE7" s="32" t="s">
        <v>50</v>
      </c>
      <c r="AF7" s="32" t="s">
        <v>51</v>
      </c>
    </row>
    <row r="8" spans="2:37" ht="6.75" customHeight="1">
      <c r="B8" s="5"/>
      <c r="C8" s="2"/>
      <c r="D8" s="2"/>
      <c r="E8" s="115"/>
      <c r="F8" s="115"/>
      <c r="G8" s="115"/>
      <c r="H8" s="115"/>
      <c r="I8" s="115"/>
      <c r="J8" s="115"/>
      <c r="K8" s="115"/>
      <c r="L8" s="115"/>
      <c r="M8" s="115"/>
      <c r="N8" s="115"/>
      <c r="O8" s="115"/>
      <c r="P8" s="115"/>
      <c r="Q8" s="115"/>
      <c r="R8" s="115"/>
      <c r="S8" s="115"/>
      <c r="T8" s="115"/>
      <c r="U8" s="115"/>
    </row>
    <row r="9" spans="2:37">
      <c r="B9" s="26" t="s">
        <v>215</v>
      </c>
      <c r="C9" s="57">
        <v>3168</v>
      </c>
      <c r="D9" s="57">
        <v>3312</v>
      </c>
      <c r="E9" s="57">
        <v>6105</v>
      </c>
      <c r="F9" s="57">
        <v>6134</v>
      </c>
      <c r="G9" s="57">
        <v>5909</v>
      </c>
      <c r="H9" s="57">
        <v>5828</v>
      </c>
      <c r="I9" s="57">
        <v>5955</v>
      </c>
      <c r="J9" s="30">
        <v>5858</v>
      </c>
      <c r="K9" s="57">
        <v>6241</v>
      </c>
      <c r="L9" s="57">
        <v>6068</v>
      </c>
      <c r="M9" s="57">
        <v>5904</v>
      </c>
      <c r="N9" s="30">
        <v>5877</v>
      </c>
      <c r="O9" s="30">
        <v>5990</v>
      </c>
      <c r="P9" s="30">
        <v>5891</v>
      </c>
      <c r="Q9" s="30">
        <v>5982</v>
      </c>
      <c r="R9" s="30">
        <v>6045</v>
      </c>
      <c r="S9" s="30">
        <v>6063</v>
      </c>
      <c r="T9" s="30">
        <v>6204</v>
      </c>
      <c r="U9" s="30">
        <v>6332</v>
      </c>
      <c r="V9" s="27">
        <v>5710</v>
      </c>
      <c r="W9" s="30">
        <v>5613</v>
      </c>
      <c r="X9" s="27">
        <v>5585</v>
      </c>
      <c r="Y9" s="27">
        <v>5609</v>
      </c>
      <c r="Z9" s="27">
        <v>5525</v>
      </c>
      <c r="AA9" s="27">
        <v>5556</v>
      </c>
      <c r="AB9" s="27">
        <v>5552</v>
      </c>
      <c r="AC9" s="27">
        <v>5417</v>
      </c>
      <c r="AD9" s="27">
        <v>5571</v>
      </c>
      <c r="AE9" s="27">
        <v>5426</v>
      </c>
      <c r="AF9" s="27">
        <v>5176</v>
      </c>
    </row>
    <row r="10" spans="2:37">
      <c r="B10" s="26" t="s">
        <v>216</v>
      </c>
      <c r="C10" s="57">
        <v>5808</v>
      </c>
      <c r="D10" s="57">
        <v>6041</v>
      </c>
      <c r="E10" s="57">
        <v>6495</v>
      </c>
      <c r="F10" s="57">
        <v>6785</v>
      </c>
      <c r="G10" s="57">
        <v>6309</v>
      </c>
      <c r="H10" s="57">
        <v>6287</v>
      </c>
      <c r="I10" s="57">
        <v>6349</v>
      </c>
      <c r="J10" s="30">
        <v>6435</v>
      </c>
      <c r="K10" s="57">
        <v>6589</v>
      </c>
      <c r="L10" s="57">
        <v>6568</v>
      </c>
      <c r="M10" s="57">
        <v>6492</v>
      </c>
      <c r="N10" s="30">
        <v>6588</v>
      </c>
      <c r="O10" s="30">
        <v>6630</v>
      </c>
      <c r="P10" s="30">
        <v>6648</v>
      </c>
      <c r="Q10" s="30">
        <v>6707</v>
      </c>
      <c r="R10" s="30">
        <v>6963</v>
      </c>
      <c r="S10" s="30">
        <v>6974</v>
      </c>
      <c r="T10" s="30">
        <v>7071</v>
      </c>
      <c r="U10" s="30">
        <v>7239</v>
      </c>
      <c r="V10" s="27">
        <v>6962</v>
      </c>
      <c r="W10" s="30">
        <v>6893</v>
      </c>
      <c r="X10" s="27">
        <v>6269</v>
      </c>
      <c r="Y10" s="27">
        <v>6276</v>
      </c>
      <c r="Z10" s="27">
        <v>6294</v>
      </c>
      <c r="AA10" s="27">
        <v>6320</v>
      </c>
      <c r="AB10" s="27">
        <v>6307</v>
      </c>
      <c r="AC10" s="27">
        <v>6270</v>
      </c>
      <c r="AD10" s="27">
        <v>6450</v>
      </c>
      <c r="AE10" s="27">
        <v>6305</v>
      </c>
      <c r="AF10" s="27">
        <v>6127</v>
      </c>
      <c r="AH10" s="64"/>
      <c r="AI10" s="64"/>
      <c r="AJ10" s="64"/>
      <c r="AK10" s="64"/>
    </row>
    <row r="11" spans="2:37">
      <c r="B11" s="26" t="s">
        <v>217</v>
      </c>
      <c r="C11" s="57"/>
      <c r="D11" s="57"/>
      <c r="E11" s="57"/>
      <c r="F11" s="57"/>
      <c r="G11" s="57">
        <v>608</v>
      </c>
      <c r="H11" s="57">
        <v>601</v>
      </c>
      <c r="I11" s="57">
        <v>595</v>
      </c>
      <c r="J11" s="30">
        <v>640</v>
      </c>
      <c r="K11" s="57">
        <v>691</v>
      </c>
      <c r="L11" s="57">
        <v>667</v>
      </c>
      <c r="M11" s="57">
        <v>643</v>
      </c>
      <c r="N11" s="30">
        <v>668</v>
      </c>
      <c r="O11" s="30">
        <v>661</v>
      </c>
      <c r="P11" s="30">
        <v>640</v>
      </c>
      <c r="Q11" s="30">
        <v>623</v>
      </c>
      <c r="R11" s="30">
        <v>608</v>
      </c>
      <c r="S11" s="30">
        <v>616</v>
      </c>
      <c r="T11" s="30">
        <v>748</v>
      </c>
      <c r="U11" s="30">
        <v>896</v>
      </c>
      <c r="V11" s="27">
        <v>972</v>
      </c>
      <c r="W11" s="30">
        <v>967</v>
      </c>
      <c r="X11" s="27">
        <v>974</v>
      </c>
      <c r="Y11" s="27">
        <v>984</v>
      </c>
      <c r="Z11" s="27">
        <v>965</v>
      </c>
      <c r="AA11" s="27">
        <v>940</v>
      </c>
      <c r="AB11" s="27">
        <v>928</v>
      </c>
      <c r="AC11" s="27">
        <v>903</v>
      </c>
      <c r="AD11" s="27">
        <v>947</v>
      </c>
      <c r="AE11" s="27">
        <v>905</v>
      </c>
      <c r="AF11" s="27">
        <v>867</v>
      </c>
      <c r="AH11" s="64"/>
      <c r="AI11" s="64"/>
      <c r="AJ11" s="64"/>
      <c r="AK11" s="64"/>
    </row>
    <row r="12" spans="2:37">
      <c r="B12" s="1" t="s">
        <v>218</v>
      </c>
      <c r="C12" s="19">
        <v>53</v>
      </c>
      <c r="D12" s="19">
        <v>43</v>
      </c>
      <c r="E12" s="55">
        <v>47</v>
      </c>
      <c r="F12" s="55">
        <v>46</v>
      </c>
      <c r="G12" s="55">
        <v>37</v>
      </c>
      <c r="H12" s="55">
        <v>39</v>
      </c>
      <c r="I12" s="55">
        <v>42</v>
      </c>
      <c r="J12" s="50">
        <v>45</v>
      </c>
      <c r="K12" s="55">
        <v>55</v>
      </c>
      <c r="L12" s="55">
        <v>73</v>
      </c>
      <c r="M12" s="55">
        <v>76</v>
      </c>
      <c r="N12" s="50">
        <v>75</v>
      </c>
      <c r="O12" s="50">
        <v>81</v>
      </c>
      <c r="P12" s="50">
        <v>78</v>
      </c>
      <c r="Q12" s="50">
        <v>80</v>
      </c>
      <c r="R12" s="50">
        <v>81</v>
      </c>
      <c r="S12" s="50">
        <v>79</v>
      </c>
      <c r="T12" s="50">
        <v>82</v>
      </c>
      <c r="U12" s="50">
        <v>83</v>
      </c>
      <c r="V12" s="15">
        <v>88</v>
      </c>
      <c r="W12" s="50">
        <v>89</v>
      </c>
      <c r="X12" s="15">
        <v>82</v>
      </c>
      <c r="Y12" s="15">
        <v>82</v>
      </c>
      <c r="Z12" s="15">
        <v>52</v>
      </c>
      <c r="AA12" s="15">
        <v>44</v>
      </c>
      <c r="AB12" s="15">
        <v>40</v>
      </c>
      <c r="AC12" s="15">
        <v>43</v>
      </c>
      <c r="AD12" s="15">
        <v>49</v>
      </c>
      <c r="AE12" s="15">
        <v>51</v>
      </c>
      <c r="AF12" s="15">
        <v>45</v>
      </c>
      <c r="AH12" s="225"/>
      <c r="AI12" s="64"/>
      <c r="AJ12" s="64"/>
      <c r="AK12" s="64"/>
    </row>
    <row r="13" spans="2:37">
      <c r="B13" s="26" t="s">
        <v>226</v>
      </c>
      <c r="C13" s="19"/>
      <c r="D13" s="19"/>
      <c r="E13" s="19"/>
      <c r="F13" s="19"/>
      <c r="G13" s="19"/>
      <c r="H13" s="19"/>
      <c r="I13" s="19"/>
      <c r="J13" s="15"/>
      <c r="K13" s="19"/>
      <c r="L13" s="19"/>
      <c r="M13" s="19"/>
      <c r="N13" s="27"/>
      <c r="O13" s="27">
        <v>1721</v>
      </c>
      <c r="P13" s="27">
        <v>1799</v>
      </c>
      <c r="Q13" s="27">
        <v>1877</v>
      </c>
      <c r="R13" s="27"/>
      <c r="S13" s="27">
        <v>2345</v>
      </c>
      <c r="T13" s="27">
        <v>2482</v>
      </c>
      <c r="U13" s="27">
        <v>2327</v>
      </c>
      <c r="V13" s="27"/>
      <c r="W13" s="27">
        <v>2046</v>
      </c>
      <c r="X13" s="27">
        <v>1848</v>
      </c>
      <c r="Y13" s="27">
        <v>1802</v>
      </c>
      <c r="Z13" s="27"/>
      <c r="AA13" s="27"/>
      <c r="AB13" s="27"/>
      <c r="AC13" s="27"/>
      <c r="AD13" s="27"/>
      <c r="AE13" s="27"/>
      <c r="AF13" s="27">
        <v>67</v>
      </c>
    </row>
    <row r="14" spans="2:37">
      <c r="B14" s="26" t="s">
        <v>219</v>
      </c>
      <c r="C14" s="57">
        <v>116</v>
      </c>
      <c r="D14" s="57">
        <v>213</v>
      </c>
      <c r="E14" s="57">
        <v>327</v>
      </c>
      <c r="F14" s="57">
        <v>233</v>
      </c>
      <c r="G14" s="57">
        <v>225</v>
      </c>
      <c r="H14" s="57">
        <v>234</v>
      </c>
      <c r="I14" s="57">
        <v>223</v>
      </c>
      <c r="J14" s="30">
        <v>625</v>
      </c>
      <c r="K14" s="57">
        <v>516</v>
      </c>
      <c r="L14" s="57">
        <v>556</v>
      </c>
      <c r="M14" s="57">
        <v>571</v>
      </c>
      <c r="N14" s="30">
        <v>607</v>
      </c>
      <c r="O14" s="30">
        <v>566</v>
      </c>
      <c r="P14" s="30">
        <v>578</v>
      </c>
      <c r="Q14" s="30">
        <v>559</v>
      </c>
      <c r="R14" s="30">
        <v>581</v>
      </c>
      <c r="S14" s="30">
        <v>568</v>
      </c>
      <c r="T14" s="30">
        <v>451</v>
      </c>
      <c r="U14" s="30">
        <v>403</v>
      </c>
      <c r="V14" s="27">
        <v>441</v>
      </c>
      <c r="W14" s="30">
        <v>319</v>
      </c>
      <c r="X14" s="27">
        <v>385</v>
      </c>
      <c r="Y14" s="27">
        <v>425</v>
      </c>
      <c r="Z14" s="27">
        <v>460</v>
      </c>
      <c r="AA14" s="27">
        <v>445</v>
      </c>
      <c r="AB14" s="27">
        <v>444</v>
      </c>
      <c r="AC14" s="27">
        <v>509</v>
      </c>
      <c r="AD14" s="27">
        <v>467</v>
      </c>
      <c r="AE14" s="27">
        <v>424</v>
      </c>
      <c r="AF14" s="27">
        <v>455</v>
      </c>
      <c r="AH14" s="225"/>
      <c r="AI14" s="225"/>
      <c r="AJ14" s="64"/>
      <c r="AK14" s="64"/>
    </row>
    <row r="15" spans="2:37">
      <c r="B15" s="1" t="s">
        <v>220</v>
      </c>
      <c r="C15" s="55">
        <v>1110</v>
      </c>
      <c r="D15" s="55">
        <v>1162</v>
      </c>
      <c r="E15" s="19">
        <v>1226</v>
      </c>
      <c r="F15" s="36">
        <v>1419</v>
      </c>
      <c r="G15" s="36">
        <v>1340</v>
      </c>
      <c r="H15" s="36">
        <v>1568</v>
      </c>
      <c r="I15" s="36">
        <v>1947</v>
      </c>
      <c r="J15" s="27"/>
      <c r="K15" s="36">
        <v>1694</v>
      </c>
      <c r="L15" s="36">
        <v>1719</v>
      </c>
      <c r="M15" s="36">
        <v>1792</v>
      </c>
      <c r="N15" s="27">
        <v>2004</v>
      </c>
      <c r="O15" s="27">
        <v>1793</v>
      </c>
      <c r="P15" s="27">
        <v>1715</v>
      </c>
      <c r="Q15" s="27">
        <v>1641</v>
      </c>
      <c r="R15" s="27">
        <v>1755</v>
      </c>
      <c r="S15" s="27">
        <v>1589</v>
      </c>
      <c r="T15" s="27">
        <v>1134</v>
      </c>
      <c r="U15" s="27">
        <v>1091</v>
      </c>
      <c r="V15" s="27">
        <v>890</v>
      </c>
      <c r="W15" s="27">
        <v>1001</v>
      </c>
      <c r="X15" s="27">
        <v>1100</v>
      </c>
      <c r="Y15" s="27">
        <v>991</v>
      </c>
      <c r="Z15" s="27">
        <v>642</v>
      </c>
      <c r="AA15" s="27">
        <v>672</v>
      </c>
      <c r="AB15" s="27">
        <v>678</v>
      </c>
      <c r="AC15" s="27">
        <v>677</v>
      </c>
      <c r="AD15" s="27">
        <v>664</v>
      </c>
      <c r="AE15" s="27">
        <v>629</v>
      </c>
      <c r="AF15" s="27">
        <v>624</v>
      </c>
      <c r="AH15" s="64"/>
      <c r="AI15" s="64"/>
      <c r="AJ15" s="64"/>
      <c r="AK15" s="64"/>
    </row>
    <row r="16" spans="2:37">
      <c r="B16" s="26" t="s">
        <v>221</v>
      </c>
      <c r="C16" s="57">
        <v>11</v>
      </c>
      <c r="D16" s="57">
        <v>8</v>
      </c>
      <c r="E16" s="36">
        <v>14</v>
      </c>
      <c r="F16" s="36">
        <v>16</v>
      </c>
      <c r="G16" s="36">
        <v>15</v>
      </c>
      <c r="H16" s="36">
        <v>12</v>
      </c>
      <c r="I16" s="36">
        <v>10</v>
      </c>
      <c r="J16" s="27"/>
      <c r="K16" s="36">
        <v>12</v>
      </c>
      <c r="L16" s="36">
        <v>12</v>
      </c>
      <c r="M16" s="36">
        <v>13</v>
      </c>
      <c r="N16" s="27">
        <v>13</v>
      </c>
      <c r="O16" s="27">
        <v>14</v>
      </c>
      <c r="P16" s="27">
        <v>14</v>
      </c>
      <c r="Q16" s="27">
        <v>15</v>
      </c>
      <c r="R16" s="27">
        <v>16</v>
      </c>
      <c r="S16" s="27">
        <v>16</v>
      </c>
      <c r="T16" s="27">
        <v>16</v>
      </c>
      <c r="U16" s="27">
        <v>18</v>
      </c>
      <c r="V16" s="27">
        <v>19</v>
      </c>
      <c r="W16" s="27">
        <v>20</v>
      </c>
      <c r="X16" s="27">
        <v>20</v>
      </c>
      <c r="Y16" s="27">
        <v>21</v>
      </c>
      <c r="Z16" s="27">
        <v>20</v>
      </c>
      <c r="AA16" s="27">
        <v>21</v>
      </c>
      <c r="AB16" s="27">
        <v>22</v>
      </c>
      <c r="AC16" s="27">
        <v>21</v>
      </c>
      <c r="AD16" s="27">
        <v>25</v>
      </c>
      <c r="AE16" s="27">
        <v>24</v>
      </c>
      <c r="AF16" s="27">
        <v>22</v>
      </c>
      <c r="AH16" s="64"/>
      <c r="AI16" s="64"/>
      <c r="AJ16" s="64"/>
      <c r="AK16" s="64"/>
    </row>
    <row r="17" spans="2:37">
      <c r="B17" s="1" t="s">
        <v>222</v>
      </c>
      <c r="C17" s="55">
        <v>54</v>
      </c>
      <c r="D17" s="55">
        <v>58</v>
      </c>
      <c r="E17" s="19">
        <v>296</v>
      </c>
      <c r="F17" s="19">
        <v>56</v>
      </c>
      <c r="G17" s="19">
        <v>49</v>
      </c>
      <c r="H17" s="19">
        <v>49</v>
      </c>
      <c r="I17" s="19">
        <v>53</v>
      </c>
      <c r="J17" s="15">
        <v>82</v>
      </c>
      <c r="K17" s="19">
        <v>82</v>
      </c>
      <c r="L17" s="19">
        <v>116</v>
      </c>
      <c r="M17" s="19">
        <v>119</v>
      </c>
      <c r="N17" s="15">
        <v>102</v>
      </c>
      <c r="O17" s="15">
        <v>102</v>
      </c>
      <c r="P17" s="15">
        <v>127</v>
      </c>
      <c r="Q17" s="15">
        <v>160</v>
      </c>
      <c r="R17" s="15">
        <v>125</v>
      </c>
      <c r="S17" s="15">
        <v>119</v>
      </c>
      <c r="T17" s="15">
        <v>112</v>
      </c>
      <c r="U17" s="15">
        <v>79</v>
      </c>
      <c r="V17" s="15">
        <v>64</v>
      </c>
      <c r="W17" s="15">
        <v>61</v>
      </c>
      <c r="X17" s="15">
        <v>69</v>
      </c>
      <c r="Y17" s="15">
        <v>74</v>
      </c>
      <c r="Z17" s="15">
        <v>78</v>
      </c>
      <c r="AA17" s="15">
        <v>77</v>
      </c>
      <c r="AB17" s="15">
        <v>58</v>
      </c>
      <c r="AC17" s="15">
        <v>59</v>
      </c>
      <c r="AD17" s="15">
        <v>69</v>
      </c>
      <c r="AE17" s="15">
        <v>110</v>
      </c>
      <c r="AF17" s="15">
        <v>71</v>
      </c>
      <c r="AH17" s="64"/>
      <c r="AI17" s="64"/>
      <c r="AJ17" s="64"/>
      <c r="AK17" s="64"/>
    </row>
    <row r="18" spans="2:37">
      <c r="B18" s="7" t="s">
        <v>223</v>
      </c>
      <c r="C18" s="56">
        <v>10320</v>
      </c>
      <c r="D18" s="56">
        <v>10837</v>
      </c>
      <c r="E18" s="38">
        <v>14510</v>
      </c>
      <c r="F18" s="38">
        <v>14689</v>
      </c>
      <c r="G18" s="38">
        <v>14492</v>
      </c>
      <c r="H18" s="38">
        <v>14618</v>
      </c>
      <c r="I18" s="38">
        <v>15174</v>
      </c>
      <c r="J18" s="21">
        <v>15415</v>
      </c>
      <c r="K18" s="38">
        <v>15880</v>
      </c>
      <c r="L18" s="38">
        <v>15779</v>
      </c>
      <c r="M18" s="38">
        <v>15610</v>
      </c>
      <c r="N18" s="21">
        <v>15934</v>
      </c>
      <c r="O18" s="21">
        <v>15837</v>
      </c>
      <c r="P18" s="21">
        <v>15691</v>
      </c>
      <c r="Q18" s="21">
        <v>15767</v>
      </c>
      <c r="R18" s="21">
        <v>16174</v>
      </c>
      <c r="S18" s="21">
        <v>16024</v>
      </c>
      <c r="T18" s="21">
        <v>15818</v>
      </c>
      <c r="U18" s="21">
        <v>16141</v>
      </c>
      <c r="V18" s="21">
        <v>15146</v>
      </c>
      <c r="W18" s="21">
        <v>14963</v>
      </c>
      <c r="X18" s="21">
        <v>14484</v>
      </c>
      <c r="Y18" s="21">
        <v>14462</v>
      </c>
      <c r="Z18" s="21">
        <v>14036</v>
      </c>
      <c r="AA18" s="21">
        <v>14075</v>
      </c>
      <c r="AB18" s="21">
        <v>14029</v>
      </c>
      <c r="AC18" s="21">
        <v>13899</v>
      </c>
      <c r="AD18" s="21">
        <v>14242</v>
      </c>
      <c r="AE18" s="21">
        <v>13874</v>
      </c>
      <c r="AF18" s="21">
        <v>13454</v>
      </c>
      <c r="AH18" s="64"/>
      <c r="AI18" s="64"/>
      <c r="AJ18" s="64"/>
      <c r="AK18" s="64"/>
    </row>
    <row r="19" spans="2:37">
      <c r="B19" s="1" t="s">
        <v>224</v>
      </c>
      <c r="C19" s="55">
        <v>1763</v>
      </c>
      <c r="D19" s="55">
        <v>1679</v>
      </c>
      <c r="E19" s="19">
        <v>2038</v>
      </c>
      <c r="F19" s="19">
        <v>2304</v>
      </c>
      <c r="G19" s="19">
        <v>2096</v>
      </c>
      <c r="H19" s="19">
        <v>2090</v>
      </c>
      <c r="I19" s="19">
        <v>2087</v>
      </c>
      <c r="J19" s="15">
        <v>1884</v>
      </c>
      <c r="K19" s="19">
        <v>1983</v>
      </c>
      <c r="L19" s="19">
        <v>2080</v>
      </c>
      <c r="M19" s="19">
        <v>1965</v>
      </c>
      <c r="N19" s="15">
        <v>1806</v>
      </c>
      <c r="O19" s="15">
        <v>1996</v>
      </c>
      <c r="P19" s="15">
        <v>2151</v>
      </c>
      <c r="Q19" s="15">
        <v>2351</v>
      </c>
      <c r="R19" s="15">
        <v>2548</v>
      </c>
      <c r="S19" s="15">
        <v>2863</v>
      </c>
      <c r="T19" s="15">
        <v>3279</v>
      </c>
      <c r="U19" s="15">
        <v>3450</v>
      </c>
      <c r="V19" s="15">
        <v>2820</v>
      </c>
      <c r="W19" s="15">
        <v>3093</v>
      </c>
      <c r="X19" s="15">
        <v>2919</v>
      </c>
      <c r="Y19" s="15">
        <v>2716</v>
      </c>
      <c r="Z19" s="15">
        <v>2349</v>
      </c>
      <c r="AA19" s="15"/>
      <c r="AB19" s="15">
        <v>2599</v>
      </c>
      <c r="AC19" s="15">
        <v>2658</v>
      </c>
      <c r="AD19" s="15">
        <v>2662</v>
      </c>
      <c r="AE19" s="15">
        <v>2751</v>
      </c>
      <c r="AF19" s="15">
        <v>2649</v>
      </c>
      <c r="AH19" s="64"/>
      <c r="AI19" s="64"/>
      <c r="AJ19" s="64"/>
      <c r="AK19" s="64"/>
    </row>
    <row r="20" spans="2:37">
      <c r="B20" s="26" t="s">
        <v>225</v>
      </c>
      <c r="C20" s="57">
        <v>111</v>
      </c>
      <c r="D20" s="57">
        <v>228</v>
      </c>
      <c r="E20" s="36">
        <v>154</v>
      </c>
      <c r="F20" s="36">
        <v>180</v>
      </c>
      <c r="G20" s="36">
        <v>182</v>
      </c>
      <c r="H20" s="36">
        <v>194</v>
      </c>
      <c r="I20" s="36">
        <v>217</v>
      </c>
      <c r="J20" s="27">
        <v>325</v>
      </c>
      <c r="K20" s="36">
        <v>334</v>
      </c>
      <c r="L20" s="36">
        <v>215</v>
      </c>
      <c r="M20" s="36">
        <v>148</v>
      </c>
      <c r="N20" s="27">
        <v>211</v>
      </c>
      <c r="O20" s="27">
        <v>198</v>
      </c>
      <c r="P20" s="27">
        <v>200</v>
      </c>
      <c r="Q20" s="27">
        <v>135</v>
      </c>
      <c r="R20" s="27">
        <v>199</v>
      </c>
      <c r="S20" s="27">
        <v>157</v>
      </c>
      <c r="T20" s="27">
        <v>156</v>
      </c>
      <c r="U20" s="27">
        <v>151</v>
      </c>
      <c r="V20" s="27">
        <v>98</v>
      </c>
      <c r="W20" s="27">
        <v>98</v>
      </c>
      <c r="X20" s="27">
        <v>102</v>
      </c>
      <c r="Y20" s="27">
        <v>140</v>
      </c>
      <c r="Z20" s="27">
        <v>209</v>
      </c>
      <c r="AA20" s="27">
        <v>189</v>
      </c>
      <c r="AB20" s="27">
        <v>179</v>
      </c>
      <c r="AC20" s="27">
        <v>122</v>
      </c>
      <c r="AD20" s="27">
        <v>166</v>
      </c>
      <c r="AE20" s="27">
        <v>138</v>
      </c>
      <c r="AF20" s="27">
        <v>103</v>
      </c>
    </row>
    <row r="21" spans="2:37">
      <c r="B21" s="26" t="s">
        <v>226</v>
      </c>
      <c r="C21" s="55">
        <v>1813</v>
      </c>
      <c r="D21" s="55">
        <v>1661</v>
      </c>
      <c r="E21" s="19">
        <v>1755</v>
      </c>
      <c r="F21" s="19">
        <v>1686</v>
      </c>
      <c r="G21" s="19">
        <v>1716</v>
      </c>
      <c r="H21" s="19">
        <v>1644</v>
      </c>
      <c r="I21" s="19">
        <v>1653</v>
      </c>
      <c r="J21" s="15">
        <v>1569</v>
      </c>
      <c r="K21" s="19">
        <v>1678</v>
      </c>
      <c r="L21" s="19">
        <v>1464</v>
      </c>
      <c r="M21" s="19">
        <v>1455</v>
      </c>
      <c r="N21" s="15">
        <v>1455</v>
      </c>
      <c r="O21" s="15">
        <v>1721</v>
      </c>
      <c r="P21" s="15">
        <v>1799</v>
      </c>
      <c r="Q21" s="15">
        <v>1877</v>
      </c>
      <c r="R21" s="15">
        <v>1954</v>
      </c>
      <c r="S21" s="15">
        <v>2345</v>
      </c>
      <c r="T21" s="15">
        <v>2482</v>
      </c>
      <c r="U21" s="15">
        <v>2327</v>
      </c>
      <c r="V21" s="15">
        <v>1898</v>
      </c>
      <c r="W21" s="15">
        <v>2046</v>
      </c>
      <c r="X21" s="15">
        <v>1848</v>
      </c>
      <c r="Y21" s="15">
        <v>1802</v>
      </c>
      <c r="Z21" s="15">
        <v>1607</v>
      </c>
      <c r="AA21" s="15"/>
      <c r="AB21" s="15">
        <v>1813</v>
      </c>
      <c r="AC21" s="15">
        <v>1706</v>
      </c>
      <c r="AD21" s="15">
        <v>1622</v>
      </c>
      <c r="AE21" s="15">
        <v>1732</v>
      </c>
      <c r="AF21" s="15">
        <v>1625</v>
      </c>
    </row>
    <row r="22" spans="2:37">
      <c r="B22" s="26" t="s">
        <v>222</v>
      </c>
      <c r="C22" s="57">
        <v>265</v>
      </c>
      <c r="D22" s="57">
        <v>300</v>
      </c>
      <c r="E22" s="36">
        <v>313</v>
      </c>
      <c r="F22" s="36">
        <v>295</v>
      </c>
      <c r="G22" s="36">
        <v>290</v>
      </c>
      <c r="H22" s="36">
        <v>332</v>
      </c>
      <c r="I22" s="36">
        <v>447</v>
      </c>
      <c r="J22" s="27">
        <v>387</v>
      </c>
      <c r="K22" s="36">
        <v>437</v>
      </c>
      <c r="L22" s="36">
        <v>301</v>
      </c>
      <c r="M22" s="36">
        <v>283</v>
      </c>
      <c r="N22" s="27">
        <v>231</v>
      </c>
      <c r="O22" s="27">
        <v>304</v>
      </c>
      <c r="P22" s="27">
        <v>346</v>
      </c>
      <c r="Q22" s="27">
        <v>353</v>
      </c>
      <c r="R22" s="27">
        <v>382</v>
      </c>
      <c r="S22" s="27">
        <v>474</v>
      </c>
      <c r="T22" s="27">
        <v>527</v>
      </c>
      <c r="U22" s="27">
        <v>595</v>
      </c>
      <c r="V22" s="27">
        <v>517</v>
      </c>
      <c r="W22" s="27">
        <v>582</v>
      </c>
      <c r="X22" s="27">
        <v>622</v>
      </c>
      <c r="Y22" s="27">
        <v>535</v>
      </c>
      <c r="Z22" s="27">
        <v>373</v>
      </c>
      <c r="AA22" s="27">
        <v>407</v>
      </c>
      <c r="AB22" s="27">
        <v>462</v>
      </c>
      <c r="AC22" s="27">
        <v>433</v>
      </c>
      <c r="AD22" s="27">
        <v>381</v>
      </c>
      <c r="AE22" s="27">
        <v>440</v>
      </c>
      <c r="AF22" s="27">
        <v>377</v>
      </c>
    </row>
    <row r="23" spans="2:37">
      <c r="B23" s="6" t="s">
        <v>219</v>
      </c>
      <c r="C23" s="55">
        <v>365</v>
      </c>
      <c r="D23" s="55">
        <v>317</v>
      </c>
      <c r="E23" s="19">
        <v>166</v>
      </c>
      <c r="F23" s="19">
        <v>140</v>
      </c>
      <c r="G23" s="19">
        <v>114</v>
      </c>
      <c r="H23" s="19">
        <v>88</v>
      </c>
      <c r="I23" s="19">
        <v>1298</v>
      </c>
      <c r="J23" s="15">
        <v>1278</v>
      </c>
      <c r="K23" s="19">
        <v>1141</v>
      </c>
      <c r="L23" s="19">
        <v>944</v>
      </c>
      <c r="M23" s="19">
        <v>766</v>
      </c>
      <c r="N23" s="15">
        <v>697</v>
      </c>
      <c r="O23" s="15">
        <v>435</v>
      </c>
      <c r="P23" s="15">
        <v>295</v>
      </c>
      <c r="Q23" s="15">
        <v>379</v>
      </c>
      <c r="R23" s="15">
        <v>571</v>
      </c>
      <c r="S23" s="15">
        <v>573</v>
      </c>
      <c r="T23" s="15">
        <v>487</v>
      </c>
      <c r="U23" s="15">
        <v>441</v>
      </c>
      <c r="V23" s="15">
        <v>610</v>
      </c>
      <c r="W23" s="15">
        <v>530</v>
      </c>
      <c r="X23" s="15">
        <v>437</v>
      </c>
      <c r="Y23" s="15">
        <v>291</v>
      </c>
      <c r="Z23" s="15">
        <v>381</v>
      </c>
      <c r="AA23" s="15">
        <v>371</v>
      </c>
      <c r="AB23" s="15">
        <v>342</v>
      </c>
      <c r="AC23" s="15">
        <v>284</v>
      </c>
      <c r="AD23" s="15">
        <v>216</v>
      </c>
      <c r="AE23" s="15">
        <v>574</v>
      </c>
      <c r="AF23" s="15">
        <v>467</v>
      </c>
    </row>
    <row r="24" spans="2:37">
      <c r="B24" s="26" t="s">
        <v>227</v>
      </c>
      <c r="C24" s="57">
        <v>2368</v>
      </c>
      <c r="D24" s="57">
        <v>4623</v>
      </c>
      <c r="E24" s="36">
        <v>1004</v>
      </c>
      <c r="F24" s="36">
        <v>988</v>
      </c>
      <c r="G24" s="36">
        <v>1079</v>
      </c>
      <c r="H24" s="36">
        <v>529</v>
      </c>
      <c r="I24" s="36">
        <v>1532</v>
      </c>
      <c r="J24" s="27">
        <v>1165</v>
      </c>
      <c r="K24" s="36">
        <v>999</v>
      </c>
      <c r="L24" s="36">
        <v>864</v>
      </c>
      <c r="M24" s="36">
        <v>1043</v>
      </c>
      <c r="N24" s="27">
        <v>563</v>
      </c>
      <c r="O24" s="27">
        <v>936</v>
      </c>
      <c r="P24" s="27">
        <v>520</v>
      </c>
      <c r="Q24" s="27">
        <v>821</v>
      </c>
      <c r="R24" s="27">
        <v>456</v>
      </c>
      <c r="S24" s="27">
        <v>647</v>
      </c>
      <c r="T24" s="27">
        <v>731</v>
      </c>
      <c r="U24" s="27">
        <v>1078</v>
      </c>
      <c r="V24" s="27">
        <v>645</v>
      </c>
      <c r="W24" s="27">
        <v>634</v>
      </c>
      <c r="X24" s="27">
        <v>398</v>
      </c>
      <c r="Y24" s="27">
        <v>588</v>
      </c>
      <c r="Z24" s="27">
        <v>749</v>
      </c>
      <c r="AA24" s="27">
        <v>794</v>
      </c>
      <c r="AB24" s="27">
        <v>521</v>
      </c>
      <c r="AC24" s="27">
        <v>460</v>
      </c>
      <c r="AD24" s="27">
        <v>461</v>
      </c>
      <c r="AE24" s="27">
        <v>733</v>
      </c>
      <c r="AF24" s="27">
        <v>379</v>
      </c>
    </row>
    <row r="25" spans="2:37" ht="15" customHeight="1">
      <c r="B25" s="5" t="s">
        <v>228</v>
      </c>
      <c r="C25" s="71">
        <v>6685</v>
      </c>
      <c r="D25" s="71">
        <v>8808</v>
      </c>
      <c r="E25" s="81">
        <v>5430</v>
      </c>
      <c r="F25" s="81">
        <v>5593</v>
      </c>
      <c r="G25" s="81">
        <v>5477</v>
      </c>
      <c r="H25" s="81">
        <v>4897</v>
      </c>
      <c r="I25" s="81">
        <v>7234</v>
      </c>
      <c r="J25" s="22">
        <v>6608</v>
      </c>
      <c r="K25" s="187">
        <v>6572</v>
      </c>
      <c r="L25" s="81">
        <v>5868</v>
      </c>
      <c r="M25" s="81">
        <v>5660</v>
      </c>
      <c r="N25" s="22">
        <v>4963</v>
      </c>
      <c r="O25" s="22">
        <v>5590</v>
      </c>
      <c r="P25" s="22">
        <v>5311</v>
      </c>
      <c r="Q25" s="22">
        <v>5916</v>
      </c>
      <c r="R25" s="22">
        <v>6110</v>
      </c>
      <c r="S25" s="22">
        <v>7059</v>
      </c>
      <c r="T25" s="22">
        <v>7662</v>
      </c>
      <c r="U25" s="22">
        <v>8042</v>
      </c>
      <c r="V25" s="22">
        <v>6588</v>
      </c>
      <c r="W25" s="22">
        <v>6983</v>
      </c>
      <c r="X25" s="22">
        <v>6326</v>
      </c>
      <c r="Y25" s="22">
        <v>6072</v>
      </c>
      <c r="Z25" s="39">
        <v>5668</v>
      </c>
      <c r="AA25" s="39">
        <v>6109</v>
      </c>
      <c r="AB25" s="39">
        <v>5916</v>
      </c>
      <c r="AC25" s="39">
        <v>5663</v>
      </c>
      <c r="AD25" s="39">
        <v>5508</v>
      </c>
      <c r="AE25" s="39">
        <v>6368</v>
      </c>
      <c r="AF25" s="39">
        <v>5600</v>
      </c>
    </row>
    <row r="26" spans="2:37">
      <c r="B26" s="34" t="s">
        <v>229</v>
      </c>
      <c r="C26" s="66">
        <v>0</v>
      </c>
      <c r="D26" s="66">
        <v>0</v>
      </c>
      <c r="E26" s="99">
        <v>0</v>
      </c>
      <c r="F26" s="99">
        <v>0</v>
      </c>
      <c r="G26" s="99">
        <v>1554</v>
      </c>
      <c r="H26" s="99">
        <v>1588</v>
      </c>
      <c r="I26" s="99">
        <v>0</v>
      </c>
      <c r="J26" s="118">
        <v>0</v>
      </c>
      <c r="K26" s="99">
        <v>0</v>
      </c>
      <c r="L26" s="99">
        <v>0</v>
      </c>
      <c r="M26" s="99">
        <v>0</v>
      </c>
      <c r="N26" s="118">
        <v>0</v>
      </c>
      <c r="O26" s="118">
        <v>0</v>
      </c>
      <c r="P26" s="118">
        <v>0</v>
      </c>
      <c r="Q26" s="118">
        <v>0</v>
      </c>
      <c r="R26" s="118">
        <v>0</v>
      </c>
      <c r="S26" s="118">
        <v>0</v>
      </c>
      <c r="T26" s="118">
        <v>0</v>
      </c>
      <c r="U26" s="118">
        <v>98</v>
      </c>
      <c r="V26" s="118">
        <v>76</v>
      </c>
      <c r="W26" s="118">
        <v>64</v>
      </c>
      <c r="X26" s="118">
        <v>486</v>
      </c>
      <c r="Y26" s="118">
        <v>262</v>
      </c>
      <c r="Z26" s="118">
        <v>236</v>
      </c>
      <c r="AA26" s="118">
        <v>264</v>
      </c>
      <c r="AB26" s="118">
        <v>261</v>
      </c>
      <c r="AC26" s="118">
        <v>0</v>
      </c>
      <c r="AD26" s="118">
        <v>0</v>
      </c>
      <c r="AE26" s="118">
        <v>0</v>
      </c>
      <c r="AF26" s="118">
        <v>0</v>
      </c>
    </row>
    <row r="27" spans="2:37">
      <c r="B27" s="7" t="s">
        <v>228</v>
      </c>
      <c r="C27" s="56">
        <v>6685</v>
      </c>
      <c r="D27" s="56">
        <v>8808</v>
      </c>
      <c r="E27" s="38">
        <v>5430</v>
      </c>
      <c r="F27" s="38">
        <v>5593</v>
      </c>
      <c r="G27" s="38">
        <v>7031</v>
      </c>
      <c r="H27" s="38">
        <v>6485</v>
      </c>
      <c r="I27" s="38">
        <v>7234</v>
      </c>
      <c r="J27" s="21">
        <v>6608</v>
      </c>
      <c r="K27" s="38">
        <v>6572</v>
      </c>
      <c r="L27" s="38">
        <v>5868</v>
      </c>
      <c r="M27" s="38">
        <v>5660</v>
      </c>
      <c r="N27" s="21">
        <v>4963</v>
      </c>
      <c r="O27" s="21">
        <v>5590</v>
      </c>
      <c r="P27" s="21">
        <v>5311</v>
      </c>
      <c r="Q27" s="22">
        <v>5916</v>
      </c>
      <c r="R27" s="22">
        <v>6110</v>
      </c>
      <c r="S27" s="22">
        <v>7059</v>
      </c>
      <c r="T27" s="22">
        <v>7662</v>
      </c>
      <c r="U27" s="22">
        <v>8140</v>
      </c>
      <c r="V27" s="22">
        <v>6664</v>
      </c>
      <c r="W27" s="22">
        <v>7047</v>
      </c>
      <c r="X27" s="22">
        <v>6812</v>
      </c>
      <c r="Y27" s="22">
        <v>6334</v>
      </c>
      <c r="Z27" s="39">
        <v>5904</v>
      </c>
      <c r="AA27" s="39">
        <v>6373</v>
      </c>
      <c r="AB27" s="39">
        <v>6177</v>
      </c>
      <c r="AC27" s="39">
        <v>5663</v>
      </c>
      <c r="AD27" s="39">
        <v>5508</v>
      </c>
      <c r="AE27" s="39">
        <v>6368</v>
      </c>
      <c r="AF27" s="39">
        <v>5600</v>
      </c>
    </row>
    <row r="28" spans="2:37" ht="14.4" thickBot="1">
      <c r="B28" s="8" t="s">
        <v>230</v>
      </c>
      <c r="C28" s="67">
        <v>17005</v>
      </c>
      <c r="D28" s="67">
        <v>19645</v>
      </c>
      <c r="E28" s="101">
        <v>19940</v>
      </c>
      <c r="F28" s="101">
        <v>20282</v>
      </c>
      <c r="G28" s="101">
        <v>21523</v>
      </c>
      <c r="H28" s="101">
        <v>21103</v>
      </c>
      <c r="I28" s="101">
        <v>22408</v>
      </c>
      <c r="J28" s="20">
        <v>22023</v>
      </c>
      <c r="K28" s="101">
        <v>22452</v>
      </c>
      <c r="L28" s="101">
        <v>21647</v>
      </c>
      <c r="M28" s="101">
        <v>21170</v>
      </c>
      <c r="N28" s="20">
        <v>20897</v>
      </c>
      <c r="O28" s="20">
        <v>21427</v>
      </c>
      <c r="P28" s="20">
        <v>21002</v>
      </c>
      <c r="Q28" s="20">
        <v>21683</v>
      </c>
      <c r="R28" s="20">
        <v>22284</v>
      </c>
      <c r="S28" s="20">
        <v>23083</v>
      </c>
      <c r="T28" s="20">
        <v>23480</v>
      </c>
      <c r="U28" s="20">
        <v>24281</v>
      </c>
      <c r="V28" s="20">
        <v>21810</v>
      </c>
      <c r="W28" s="20">
        <v>22010</v>
      </c>
      <c r="X28" s="20">
        <v>21296</v>
      </c>
      <c r="Y28" s="20">
        <v>20796</v>
      </c>
      <c r="Z28" s="20">
        <v>19940</v>
      </c>
      <c r="AA28" s="20">
        <v>20448</v>
      </c>
      <c r="AB28" s="20">
        <v>20206</v>
      </c>
      <c r="AC28" s="20">
        <v>19562</v>
      </c>
      <c r="AD28" s="20">
        <v>19750</v>
      </c>
      <c r="AE28" s="20">
        <v>20242</v>
      </c>
      <c r="AF28" s="20">
        <v>19054</v>
      </c>
    </row>
    <row r="29" spans="2:37" ht="14.25" customHeight="1" thickTop="1">
      <c r="C29" s="2"/>
      <c r="D29" s="2"/>
      <c r="E29" s="2"/>
      <c r="F29" s="2"/>
      <c r="G29" s="2"/>
      <c r="H29" s="2"/>
      <c r="I29" s="92"/>
      <c r="J29" s="2"/>
      <c r="K29" s="92"/>
      <c r="L29" s="92"/>
      <c r="M29" s="92"/>
      <c r="N29" s="2"/>
      <c r="O29" s="181"/>
      <c r="P29" s="181"/>
      <c r="Q29" s="181"/>
      <c r="R29" s="2"/>
      <c r="S29" s="2"/>
      <c r="T29" s="2"/>
      <c r="U29" s="2"/>
    </row>
    <row r="30" spans="2:37" ht="14.25" customHeight="1">
      <c r="B30" s="11" t="s">
        <v>231</v>
      </c>
      <c r="C30" s="12"/>
      <c r="D30" s="12"/>
      <c r="E30" s="12"/>
      <c r="F30" s="12"/>
      <c r="G30" s="12"/>
      <c r="H30" s="12"/>
      <c r="I30" s="12"/>
      <c r="J30" s="12"/>
      <c r="K30" s="12"/>
      <c r="L30" s="12"/>
      <c r="M30" s="12"/>
      <c r="N30" s="12"/>
      <c r="O30" s="182"/>
      <c r="P30" s="182"/>
      <c r="Q30" s="182"/>
      <c r="R30" s="12"/>
      <c r="S30" s="12"/>
      <c r="T30" s="12"/>
      <c r="U30" s="12"/>
      <c r="V30" s="12"/>
      <c r="W30" s="12"/>
      <c r="X30" s="12"/>
      <c r="Y30" s="12"/>
      <c r="Z30" s="12"/>
      <c r="AA30" s="12"/>
      <c r="AB30" s="12"/>
      <c r="AC30" s="12"/>
      <c r="AD30" s="12"/>
      <c r="AE30" s="12"/>
      <c r="AF30" s="12"/>
    </row>
    <row r="31" spans="2:37" ht="6.75" customHeight="1">
      <c r="B31" s="5"/>
      <c r="C31" s="13"/>
      <c r="D31" s="13"/>
      <c r="E31" s="13"/>
      <c r="F31" s="13"/>
      <c r="G31" s="13"/>
      <c r="H31" s="13"/>
      <c r="I31" s="13"/>
      <c r="J31" s="13"/>
      <c r="K31" s="13"/>
      <c r="L31" s="13"/>
      <c r="M31" s="13"/>
      <c r="N31" s="13"/>
      <c r="O31" s="183"/>
      <c r="P31" s="183"/>
      <c r="Q31" s="183"/>
      <c r="R31" s="13"/>
      <c r="S31" s="13"/>
      <c r="T31" s="13"/>
      <c r="U31" s="13"/>
    </row>
    <row r="32" spans="2:37" ht="27.6">
      <c r="B32" s="5" t="s">
        <v>19</v>
      </c>
      <c r="C32" s="164" t="s">
        <v>20</v>
      </c>
      <c r="D32" s="165" t="s">
        <v>21</v>
      </c>
      <c r="E32" s="166" t="s">
        <v>157</v>
      </c>
      <c r="F32" s="166" t="s">
        <v>23</v>
      </c>
      <c r="G32" s="113" t="s">
        <v>165</v>
      </c>
      <c r="H32" s="113" t="s">
        <v>166</v>
      </c>
      <c r="I32" s="113" t="s">
        <v>167</v>
      </c>
      <c r="J32" s="32" t="s">
        <v>24</v>
      </c>
      <c r="K32" s="31" t="s">
        <v>25</v>
      </c>
      <c r="L32" s="31" t="s">
        <v>26</v>
      </c>
      <c r="M32" s="31" t="s">
        <v>27</v>
      </c>
      <c r="N32" s="32" t="s">
        <v>29</v>
      </c>
      <c r="O32" s="31" t="s">
        <v>30</v>
      </c>
      <c r="P32" s="31" t="s">
        <v>31</v>
      </c>
      <c r="Q32" s="31" t="s">
        <v>32</v>
      </c>
      <c r="R32" s="32" t="s">
        <v>34</v>
      </c>
      <c r="S32" s="32" t="s">
        <v>214</v>
      </c>
      <c r="T32" s="32" t="s">
        <v>36</v>
      </c>
      <c r="U32" s="32" t="s">
        <v>37</v>
      </c>
      <c r="V32" s="32" t="s">
        <v>39</v>
      </c>
      <c r="W32" s="32" t="str">
        <f>W7</f>
        <v>2023 Q1</v>
      </c>
      <c r="X32" s="32" t="str">
        <f>X7</f>
        <v>2023 Q2</v>
      </c>
      <c r="Y32" s="32" t="str">
        <f>Y7</f>
        <v>2023 Q3</v>
      </c>
      <c r="Z32" s="32" t="s">
        <v>44</v>
      </c>
      <c r="AA32" s="32" t="s">
        <v>45</v>
      </c>
      <c r="AB32" s="32" t="s">
        <v>46</v>
      </c>
      <c r="AC32" s="32" t="s">
        <v>47</v>
      </c>
      <c r="AD32" s="32" t="s">
        <v>49</v>
      </c>
      <c r="AE32" s="32" t="s">
        <v>50</v>
      </c>
      <c r="AF32" s="32" t="s">
        <v>51</v>
      </c>
    </row>
    <row r="33" spans="2:32" ht="6.75" customHeight="1">
      <c r="B33" s="5"/>
      <c r="C33" s="2"/>
      <c r="D33" s="2"/>
      <c r="E33" s="62"/>
      <c r="F33" s="62"/>
      <c r="G33" s="62"/>
      <c r="H33" s="62"/>
      <c r="I33" s="62"/>
      <c r="J33" s="62"/>
      <c r="K33" s="62"/>
      <c r="L33" s="62"/>
      <c r="M33" s="62"/>
      <c r="N33" s="62"/>
      <c r="O33" s="62"/>
      <c r="P33" s="62"/>
      <c r="Q33" s="62"/>
      <c r="R33" s="62"/>
      <c r="S33" s="62"/>
      <c r="T33" s="62"/>
      <c r="U33" s="62"/>
    </row>
    <row r="34" spans="2:32">
      <c r="B34" s="26" t="s">
        <v>232</v>
      </c>
      <c r="C34" s="30">
        <v>466</v>
      </c>
      <c r="D34" s="30">
        <v>466</v>
      </c>
      <c r="E34" s="27">
        <v>466</v>
      </c>
      <c r="F34" s="36">
        <v>466</v>
      </c>
      <c r="G34" s="36">
        <v>466</v>
      </c>
      <c r="H34" s="36">
        <v>466</v>
      </c>
      <c r="I34" s="36">
        <v>466</v>
      </c>
      <c r="J34" s="27">
        <v>466</v>
      </c>
      <c r="K34" s="36">
        <v>466</v>
      </c>
      <c r="L34" s="36">
        <v>466</v>
      </c>
      <c r="M34" s="36">
        <v>466</v>
      </c>
      <c r="N34" s="27">
        <v>466</v>
      </c>
      <c r="O34" s="27">
        <v>466</v>
      </c>
      <c r="P34" s="27">
        <v>466</v>
      </c>
      <c r="Q34" s="27">
        <v>466</v>
      </c>
      <c r="R34" s="27">
        <v>466</v>
      </c>
      <c r="S34" s="27">
        <v>466</v>
      </c>
      <c r="T34" s="27">
        <v>466</v>
      </c>
      <c r="U34" s="27">
        <v>466</v>
      </c>
      <c r="V34" s="27">
        <v>466</v>
      </c>
      <c r="W34" s="27">
        <v>466</v>
      </c>
      <c r="X34" s="27">
        <v>466</v>
      </c>
      <c r="Y34" s="27">
        <v>466</v>
      </c>
      <c r="Z34" s="27">
        <v>466</v>
      </c>
      <c r="AA34" s="27">
        <v>466</v>
      </c>
      <c r="AB34" s="27">
        <v>466</v>
      </c>
      <c r="AC34" s="27">
        <v>466</v>
      </c>
      <c r="AD34" s="27">
        <v>466</v>
      </c>
      <c r="AE34" s="27">
        <v>466</v>
      </c>
      <c r="AF34" s="27">
        <v>466</v>
      </c>
    </row>
    <row r="35" spans="2:32">
      <c r="B35" s="1" t="s">
        <v>233</v>
      </c>
      <c r="C35" s="55">
        <v>7027</v>
      </c>
      <c r="D35" s="55">
        <v>7192</v>
      </c>
      <c r="E35" s="19">
        <v>6965</v>
      </c>
      <c r="F35" s="19">
        <v>7263</v>
      </c>
      <c r="G35" s="19">
        <v>7427</v>
      </c>
      <c r="H35" s="19">
        <v>6906</v>
      </c>
      <c r="I35" s="19">
        <v>7970</v>
      </c>
      <c r="J35" s="15">
        <v>8504</v>
      </c>
      <c r="K35" s="19">
        <v>8675</v>
      </c>
      <c r="L35" s="19">
        <v>8331</v>
      </c>
      <c r="M35" s="19">
        <v>7828</v>
      </c>
      <c r="N35" s="15">
        <v>7546</v>
      </c>
      <c r="O35" s="15">
        <v>8449</v>
      </c>
      <c r="P35" s="15">
        <v>8216</v>
      </c>
      <c r="Q35" s="15">
        <v>8698</v>
      </c>
      <c r="R35" s="15">
        <v>8823</v>
      </c>
      <c r="S35" s="15">
        <v>9712</v>
      </c>
      <c r="T35" s="15">
        <v>10671</v>
      </c>
      <c r="U35" s="15">
        <v>11247</v>
      </c>
      <c r="V35" s="15">
        <v>10508</v>
      </c>
      <c r="W35" s="15">
        <f>1172+9273-180</f>
        <v>10265</v>
      </c>
      <c r="X35" s="15">
        <v>9317</v>
      </c>
      <c r="Y35" s="15">
        <v>9653</v>
      </c>
      <c r="Z35" s="15">
        <v>8444</v>
      </c>
      <c r="AA35" s="15">
        <v>8672</v>
      </c>
      <c r="AB35" s="15">
        <v>8401</v>
      </c>
      <c r="AC35" s="15">
        <v>8552</v>
      </c>
      <c r="AD35" s="15">
        <v>8554</v>
      </c>
      <c r="AE35" s="15">
        <v>8719</v>
      </c>
      <c r="AF35" s="15">
        <v>8028</v>
      </c>
    </row>
    <row r="36" spans="2:32">
      <c r="B36" s="37" t="s">
        <v>234</v>
      </c>
      <c r="C36" s="68">
        <v>7493</v>
      </c>
      <c r="D36" s="68">
        <v>7658</v>
      </c>
      <c r="E36" s="70">
        <v>7431</v>
      </c>
      <c r="F36" s="70">
        <v>7729</v>
      </c>
      <c r="G36" s="70">
        <v>7893</v>
      </c>
      <c r="H36" s="70">
        <v>7372</v>
      </c>
      <c r="I36" s="70">
        <v>8436</v>
      </c>
      <c r="J36" s="39">
        <v>8970</v>
      </c>
      <c r="K36" s="70">
        <v>9141</v>
      </c>
      <c r="L36" s="70">
        <v>8797</v>
      </c>
      <c r="M36" s="70">
        <v>8294</v>
      </c>
      <c r="N36" s="39">
        <v>8012</v>
      </c>
      <c r="O36" s="39">
        <v>8915</v>
      </c>
      <c r="P36" s="39">
        <v>8682</v>
      </c>
      <c r="Q36" s="39">
        <v>9164</v>
      </c>
      <c r="R36" s="39">
        <v>9289</v>
      </c>
      <c r="S36" s="39">
        <v>10178</v>
      </c>
      <c r="T36" s="39">
        <v>11137</v>
      </c>
      <c r="U36" s="39">
        <v>11713</v>
      </c>
      <c r="V36" s="39">
        <v>10974</v>
      </c>
      <c r="W36" s="39">
        <v>10731</v>
      </c>
      <c r="X36" s="39">
        <v>9783</v>
      </c>
      <c r="Y36" s="39">
        <v>10119</v>
      </c>
      <c r="Z36" s="39">
        <v>8910</v>
      </c>
      <c r="AA36" s="39">
        <v>9138</v>
      </c>
      <c r="AB36" s="39">
        <v>8867</v>
      </c>
      <c r="AC36" s="39">
        <v>9018</v>
      </c>
      <c r="AD36" s="39">
        <v>9020</v>
      </c>
      <c r="AE36" s="39">
        <v>9185</v>
      </c>
      <c r="AF36" s="39">
        <v>8494</v>
      </c>
    </row>
    <row r="37" spans="2:32">
      <c r="B37" s="1" t="s">
        <v>235</v>
      </c>
      <c r="C37" s="55">
        <v>83</v>
      </c>
      <c r="D37" s="55">
        <v>92</v>
      </c>
      <c r="E37" s="19">
        <v>88</v>
      </c>
      <c r="F37" s="19">
        <v>96</v>
      </c>
      <c r="G37" s="19">
        <v>97</v>
      </c>
      <c r="H37" s="19">
        <v>96</v>
      </c>
      <c r="I37" s="19">
        <v>100</v>
      </c>
      <c r="J37" s="15">
        <v>90</v>
      </c>
      <c r="K37" s="19">
        <v>89</v>
      </c>
      <c r="L37" s="19">
        <v>88</v>
      </c>
      <c r="M37" s="19">
        <v>87</v>
      </c>
      <c r="N37" s="15">
        <v>87</v>
      </c>
      <c r="O37" s="15">
        <v>84</v>
      </c>
      <c r="P37" s="15">
        <v>77</v>
      </c>
      <c r="Q37" s="15">
        <v>82</v>
      </c>
      <c r="R37" s="15">
        <v>83</v>
      </c>
      <c r="S37" s="15">
        <v>83</v>
      </c>
      <c r="T37" s="15">
        <v>84</v>
      </c>
      <c r="U37" s="15">
        <v>84</v>
      </c>
      <c r="V37" s="15">
        <v>82</v>
      </c>
      <c r="W37" s="15">
        <v>81</v>
      </c>
      <c r="X37" s="15">
        <v>78</v>
      </c>
      <c r="Y37" s="15">
        <v>79</v>
      </c>
      <c r="Z37" s="15">
        <v>76</v>
      </c>
      <c r="AA37" s="15">
        <v>78</v>
      </c>
      <c r="AB37" s="15">
        <v>71</v>
      </c>
      <c r="AC37" s="15">
        <v>77</v>
      </c>
      <c r="AD37" s="15">
        <v>80</v>
      </c>
      <c r="AE37" s="15">
        <v>82</v>
      </c>
      <c r="AF37" s="15">
        <v>65</v>
      </c>
    </row>
    <row r="38" spans="2:32">
      <c r="B38" s="7" t="s">
        <v>236</v>
      </c>
      <c r="C38" s="56">
        <v>7576</v>
      </c>
      <c r="D38" s="56">
        <v>7750</v>
      </c>
      <c r="E38" s="38">
        <v>7519</v>
      </c>
      <c r="F38" s="38">
        <v>7825</v>
      </c>
      <c r="G38" s="38">
        <v>7990</v>
      </c>
      <c r="H38" s="38">
        <v>7468</v>
      </c>
      <c r="I38" s="38">
        <v>8536</v>
      </c>
      <c r="J38" s="21">
        <v>9060</v>
      </c>
      <c r="K38" s="38">
        <v>9230</v>
      </c>
      <c r="L38" s="38">
        <v>8885</v>
      </c>
      <c r="M38" s="38">
        <v>8381</v>
      </c>
      <c r="N38" s="21">
        <v>8099</v>
      </c>
      <c r="O38" s="21">
        <v>8999</v>
      </c>
      <c r="P38" s="21">
        <v>8759</v>
      </c>
      <c r="Q38" s="21">
        <v>9246</v>
      </c>
      <c r="R38" s="21">
        <v>9372</v>
      </c>
      <c r="S38" s="21">
        <v>10261</v>
      </c>
      <c r="T38" s="21">
        <v>11221</v>
      </c>
      <c r="U38" s="21">
        <v>11797</v>
      </c>
      <c r="V38" s="21">
        <v>11056</v>
      </c>
      <c r="W38" s="21">
        <v>10812</v>
      </c>
      <c r="X38" s="21">
        <v>9861</v>
      </c>
      <c r="Y38" s="21">
        <v>10198</v>
      </c>
      <c r="Z38" s="21">
        <v>8986</v>
      </c>
      <c r="AA38" s="21">
        <v>9216</v>
      </c>
      <c r="AB38" s="21">
        <v>8938</v>
      </c>
      <c r="AC38" s="21">
        <v>9095</v>
      </c>
      <c r="AD38" s="21">
        <v>9100</v>
      </c>
      <c r="AE38" s="21">
        <v>9267</v>
      </c>
      <c r="AF38" s="21">
        <v>8559</v>
      </c>
    </row>
    <row r="39" spans="2:32">
      <c r="B39" s="1" t="s">
        <v>237</v>
      </c>
      <c r="C39" s="55">
        <v>3349</v>
      </c>
      <c r="D39" s="55">
        <v>3852</v>
      </c>
      <c r="E39" s="19">
        <v>3817</v>
      </c>
      <c r="F39" s="19">
        <v>3732</v>
      </c>
      <c r="G39" s="19">
        <v>3447</v>
      </c>
      <c r="H39" s="19">
        <v>3804</v>
      </c>
      <c r="I39" s="19">
        <v>4640</v>
      </c>
      <c r="J39" s="15">
        <v>3967</v>
      </c>
      <c r="K39" s="19">
        <v>3787</v>
      </c>
      <c r="L39" s="19">
        <v>3994</v>
      </c>
      <c r="M39" s="19">
        <v>4274</v>
      </c>
      <c r="N39" s="15">
        <v>4618</v>
      </c>
      <c r="O39" s="15">
        <v>3879</v>
      </c>
      <c r="P39" s="15">
        <v>3770</v>
      </c>
      <c r="Q39" s="15">
        <v>3569</v>
      </c>
      <c r="R39" s="15">
        <v>3766</v>
      </c>
      <c r="S39" s="15">
        <v>3166</v>
      </c>
      <c r="T39" s="15">
        <v>1780</v>
      </c>
      <c r="U39" s="15">
        <v>1655</v>
      </c>
      <c r="V39" s="27">
        <v>1359</v>
      </c>
      <c r="W39" s="27">
        <v>1547</v>
      </c>
      <c r="X39" s="27">
        <v>1624</v>
      </c>
      <c r="Y39" s="27">
        <v>1189</v>
      </c>
      <c r="Z39" s="27">
        <v>1858</v>
      </c>
      <c r="AA39" s="27">
        <v>1828</v>
      </c>
      <c r="AB39" s="27">
        <v>1575</v>
      </c>
      <c r="AC39" s="27">
        <v>1564</v>
      </c>
      <c r="AD39" s="27">
        <v>1662</v>
      </c>
      <c r="AE39" s="27">
        <v>1449</v>
      </c>
      <c r="AF39" s="27">
        <v>1383</v>
      </c>
    </row>
    <row r="40" spans="2:32">
      <c r="B40" s="26" t="s">
        <v>238</v>
      </c>
      <c r="C40" s="57">
        <v>854</v>
      </c>
      <c r="D40" s="57">
        <v>817</v>
      </c>
      <c r="E40" s="36">
        <v>788</v>
      </c>
      <c r="F40" s="36">
        <v>855</v>
      </c>
      <c r="G40" s="36">
        <v>815</v>
      </c>
      <c r="H40" s="36">
        <v>800</v>
      </c>
      <c r="I40" s="36">
        <v>814</v>
      </c>
      <c r="J40" s="27">
        <v>779</v>
      </c>
      <c r="K40" s="36">
        <v>773</v>
      </c>
      <c r="L40" s="36">
        <v>774</v>
      </c>
      <c r="M40" s="36">
        <v>765</v>
      </c>
      <c r="N40" s="27">
        <v>715</v>
      </c>
      <c r="O40" s="27">
        <v>641</v>
      </c>
      <c r="P40" s="27">
        <v>673</v>
      </c>
      <c r="Q40" s="27">
        <v>679</v>
      </c>
      <c r="R40" s="27">
        <v>657</v>
      </c>
      <c r="S40" s="27">
        <v>631</v>
      </c>
      <c r="T40" s="27">
        <v>639</v>
      </c>
      <c r="U40" s="27">
        <v>628</v>
      </c>
      <c r="V40" s="27">
        <v>542</v>
      </c>
      <c r="W40" s="27">
        <v>526</v>
      </c>
      <c r="X40" s="27">
        <v>513</v>
      </c>
      <c r="Y40" s="27">
        <v>508</v>
      </c>
      <c r="Z40" s="27">
        <v>517</v>
      </c>
      <c r="AA40" s="27">
        <v>520</v>
      </c>
      <c r="AB40" s="27">
        <v>688</v>
      </c>
      <c r="AC40" s="27">
        <v>681</v>
      </c>
      <c r="AD40" s="27">
        <v>734</v>
      </c>
      <c r="AE40" s="27">
        <v>734</v>
      </c>
      <c r="AF40" s="27">
        <v>651</v>
      </c>
    </row>
    <row r="41" spans="2:32">
      <c r="B41" s="1" t="s">
        <v>239</v>
      </c>
      <c r="C41" s="55">
        <v>479</v>
      </c>
      <c r="D41" s="55">
        <v>453</v>
      </c>
      <c r="E41" s="19">
        <v>541</v>
      </c>
      <c r="F41" s="19">
        <v>557</v>
      </c>
      <c r="G41" s="19">
        <v>494</v>
      </c>
      <c r="H41" s="19">
        <v>500</v>
      </c>
      <c r="I41" s="19">
        <v>494</v>
      </c>
      <c r="J41" s="15">
        <v>537</v>
      </c>
      <c r="K41" s="19">
        <v>555</v>
      </c>
      <c r="L41" s="19">
        <v>523</v>
      </c>
      <c r="M41" s="19">
        <v>552</v>
      </c>
      <c r="N41" s="15">
        <v>586</v>
      </c>
      <c r="O41" s="15">
        <v>580</v>
      </c>
      <c r="P41" s="15">
        <v>582</v>
      </c>
      <c r="Q41" s="15">
        <v>591</v>
      </c>
      <c r="R41" s="15">
        <v>628</v>
      </c>
      <c r="S41" s="15">
        <v>644</v>
      </c>
      <c r="T41" s="15">
        <v>656</v>
      </c>
      <c r="U41" s="15">
        <v>678</v>
      </c>
      <c r="V41" s="15">
        <v>661</v>
      </c>
      <c r="W41" s="15">
        <v>649</v>
      </c>
      <c r="X41" s="15">
        <v>635</v>
      </c>
      <c r="Y41" s="15">
        <v>653</v>
      </c>
      <c r="Z41" s="15">
        <v>608</v>
      </c>
      <c r="AA41" s="15">
        <v>613</v>
      </c>
      <c r="AB41" s="15">
        <v>630</v>
      </c>
      <c r="AC41" s="15">
        <v>614</v>
      </c>
      <c r="AD41" s="15">
        <v>638</v>
      </c>
      <c r="AE41" s="15">
        <v>633</v>
      </c>
      <c r="AF41" s="15">
        <v>625</v>
      </c>
    </row>
    <row r="42" spans="2:32">
      <c r="B42" s="26" t="s">
        <v>240</v>
      </c>
      <c r="C42" s="57">
        <v>150</v>
      </c>
      <c r="D42" s="57">
        <v>173</v>
      </c>
      <c r="E42" s="36">
        <v>225</v>
      </c>
      <c r="F42" s="36">
        <v>223</v>
      </c>
      <c r="G42" s="36">
        <v>246</v>
      </c>
      <c r="H42" s="36">
        <v>267</v>
      </c>
      <c r="I42" s="36">
        <v>431</v>
      </c>
      <c r="J42" s="27">
        <v>320</v>
      </c>
      <c r="K42" s="36">
        <v>298</v>
      </c>
      <c r="L42" s="36">
        <v>309</v>
      </c>
      <c r="M42" s="36">
        <v>315</v>
      </c>
      <c r="N42" s="27">
        <v>275</v>
      </c>
      <c r="O42" s="27">
        <v>253</v>
      </c>
      <c r="P42" s="27">
        <v>261</v>
      </c>
      <c r="Q42" s="27">
        <v>260</v>
      </c>
      <c r="R42" s="27">
        <v>195</v>
      </c>
      <c r="S42" s="27">
        <v>202</v>
      </c>
      <c r="T42" s="27">
        <v>216</v>
      </c>
      <c r="U42" s="27">
        <v>209</v>
      </c>
      <c r="V42" s="27">
        <v>246</v>
      </c>
      <c r="W42" s="27">
        <v>251</v>
      </c>
      <c r="X42" s="27">
        <v>250</v>
      </c>
      <c r="Y42" s="27">
        <v>249</v>
      </c>
      <c r="Z42" s="27">
        <v>268</v>
      </c>
      <c r="AA42" s="27">
        <v>273</v>
      </c>
      <c r="AB42" s="27">
        <v>271</v>
      </c>
      <c r="AC42" s="27">
        <v>266</v>
      </c>
      <c r="AD42" s="27">
        <v>254</v>
      </c>
      <c r="AE42" s="27">
        <v>258</v>
      </c>
      <c r="AF42" s="27">
        <v>268</v>
      </c>
    </row>
    <row r="43" spans="2:32">
      <c r="B43" s="1" t="s">
        <v>241</v>
      </c>
      <c r="C43" s="55">
        <v>1415</v>
      </c>
      <c r="D43" s="55">
        <v>3334</v>
      </c>
      <c r="E43" s="19">
        <v>3706</v>
      </c>
      <c r="F43" s="19">
        <v>3689</v>
      </c>
      <c r="G43" s="19">
        <v>4187</v>
      </c>
      <c r="H43" s="19">
        <v>4181</v>
      </c>
      <c r="I43" s="19">
        <v>3660</v>
      </c>
      <c r="J43" s="15">
        <v>3713</v>
      </c>
      <c r="K43" s="19">
        <v>3171</v>
      </c>
      <c r="L43" s="19">
        <v>3628</v>
      </c>
      <c r="M43" s="19">
        <v>3595</v>
      </c>
      <c r="N43" s="15">
        <v>3564</v>
      </c>
      <c r="O43" s="15">
        <v>3592</v>
      </c>
      <c r="P43" s="15">
        <v>3553</v>
      </c>
      <c r="Q43" s="15">
        <v>3631</v>
      </c>
      <c r="R43" s="15">
        <v>3531</v>
      </c>
      <c r="S43" s="15">
        <v>2795</v>
      </c>
      <c r="T43" s="15">
        <v>3649</v>
      </c>
      <c r="U43" s="15">
        <v>4043</v>
      </c>
      <c r="V43" s="15">
        <v>4117</v>
      </c>
      <c r="W43" s="15">
        <v>4112</v>
      </c>
      <c r="X43" s="15">
        <v>4279</v>
      </c>
      <c r="Y43" s="15">
        <v>3483</v>
      </c>
      <c r="Z43" s="15">
        <v>3502</v>
      </c>
      <c r="AA43" s="15">
        <v>3519</v>
      </c>
      <c r="AB43" s="15">
        <v>3485</v>
      </c>
      <c r="AC43" s="15">
        <v>3135</v>
      </c>
      <c r="AD43" s="15">
        <v>3162</v>
      </c>
      <c r="AE43" s="15">
        <v>3629</v>
      </c>
      <c r="AF43" s="15">
        <v>3586</v>
      </c>
    </row>
    <row r="44" spans="2:32">
      <c r="B44" s="34" t="s">
        <v>242</v>
      </c>
      <c r="C44" s="66">
        <v>106</v>
      </c>
      <c r="D44" s="66">
        <v>71</v>
      </c>
      <c r="E44" s="99">
        <v>57</v>
      </c>
      <c r="F44" s="99">
        <v>47</v>
      </c>
      <c r="G44" s="99">
        <v>73</v>
      </c>
      <c r="H44" s="99">
        <v>73</v>
      </c>
      <c r="I44" s="99">
        <v>88</v>
      </c>
      <c r="J44" s="118">
        <v>93</v>
      </c>
      <c r="K44" s="99">
        <v>111</v>
      </c>
      <c r="L44" s="99">
        <v>110</v>
      </c>
      <c r="M44" s="99">
        <v>134</v>
      </c>
      <c r="N44" s="118">
        <v>114</v>
      </c>
      <c r="O44" s="118">
        <v>117</v>
      </c>
      <c r="P44" s="118">
        <v>112</v>
      </c>
      <c r="Q44" s="118">
        <v>138</v>
      </c>
      <c r="R44" s="118">
        <v>143</v>
      </c>
      <c r="S44" s="118">
        <v>141</v>
      </c>
      <c r="T44" s="118">
        <v>132</v>
      </c>
      <c r="U44" s="118">
        <v>164</v>
      </c>
      <c r="V44" s="118">
        <v>182</v>
      </c>
      <c r="W44" s="118">
        <v>138</v>
      </c>
      <c r="X44" s="118">
        <v>147</v>
      </c>
      <c r="Y44" s="118">
        <v>146</v>
      </c>
      <c r="Z44" s="118">
        <v>153</v>
      </c>
      <c r="AA44" s="118">
        <v>139</v>
      </c>
      <c r="AB44" s="118">
        <v>129</v>
      </c>
      <c r="AC44" s="118">
        <v>130</v>
      </c>
      <c r="AD44" s="118">
        <v>141</v>
      </c>
      <c r="AE44" s="118">
        <v>97</v>
      </c>
      <c r="AF44" s="118">
        <v>109</v>
      </c>
    </row>
    <row r="45" spans="2:32">
      <c r="B45" s="7" t="s">
        <v>243</v>
      </c>
      <c r="C45" s="56">
        <v>6353</v>
      </c>
      <c r="D45" s="56">
        <v>8700</v>
      </c>
      <c r="E45" s="38">
        <v>9134</v>
      </c>
      <c r="F45" s="38">
        <v>9103</v>
      </c>
      <c r="G45" s="38">
        <v>9262</v>
      </c>
      <c r="H45" s="38">
        <v>9625</v>
      </c>
      <c r="I45" s="38">
        <v>10127</v>
      </c>
      <c r="J45" s="21">
        <v>9409</v>
      </c>
      <c r="K45" s="38">
        <v>8695</v>
      </c>
      <c r="L45" s="38">
        <v>9338</v>
      </c>
      <c r="M45" s="38">
        <v>9635</v>
      </c>
      <c r="N45" s="21">
        <v>9872</v>
      </c>
      <c r="O45" s="21">
        <v>9062</v>
      </c>
      <c r="P45" s="21">
        <v>8951</v>
      </c>
      <c r="Q45" s="21">
        <v>8868</v>
      </c>
      <c r="R45" s="21">
        <v>8920</v>
      </c>
      <c r="S45" s="21">
        <v>7579</v>
      </c>
      <c r="T45" s="21">
        <v>7072</v>
      </c>
      <c r="U45" s="21">
        <v>7377</v>
      </c>
      <c r="V45" s="21">
        <v>7107</v>
      </c>
      <c r="W45" s="21">
        <v>7223</v>
      </c>
      <c r="X45" s="21">
        <v>7448</v>
      </c>
      <c r="Y45" s="21">
        <v>6228</v>
      </c>
      <c r="Z45" s="21">
        <v>6906</v>
      </c>
      <c r="AA45" s="21">
        <v>6892</v>
      </c>
      <c r="AB45" s="21">
        <v>6778</v>
      </c>
      <c r="AC45" s="21">
        <v>6390</v>
      </c>
      <c r="AD45" s="21">
        <v>6591</v>
      </c>
      <c r="AE45" s="21">
        <v>6800</v>
      </c>
      <c r="AF45" s="21">
        <v>6622</v>
      </c>
    </row>
    <row r="46" spans="2:32">
      <c r="B46" s="1" t="s">
        <v>238</v>
      </c>
      <c r="C46" s="55">
        <v>1177</v>
      </c>
      <c r="D46" s="55">
        <v>1035</v>
      </c>
      <c r="E46" s="19">
        <v>968</v>
      </c>
      <c r="F46" s="19">
        <v>1047</v>
      </c>
      <c r="G46" s="19">
        <v>1042</v>
      </c>
      <c r="H46" s="19">
        <v>684</v>
      </c>
      <c r="I46" s="19">
        <v>749</v>
      </c>
      <c r="J46" s="15">
        <v>778</v>
      </c>
      <c r="K46" s="19">
        <v>824</v>
      </c>
      <c r="L46" s="19">
        <v>603</v>
      </c>
      <c r="M46" s="19">
        <v>644</v>
      </c>
      <c r="N46" s="15">
        <v>744</v>
      </c>
      <c r="O46" s="15">
        <v>815</v>
      </c>
      <c r="P46" s="15">
        <v>626</v>
      </c>
      <c r="Q46" s="15">
        <v>789</v>
      </c>
      <c r="R46" s="15">
        <v>892</v>
      </c>
      <c r="S46" s="15">
        <v>984</v>
      </c>
      <c r="T46" s="15">
        <v>660</v>
      </c>
      <c r="U46" s="15">
        <v>739</v>
      </c>
      <c r="V46" s="15">
        <v>732</v>
      </c>
      <c r="W46" s="15">
        <v>818</v>
      </c>
      <c r="X46" s="15">
        <v>546</v>
      </c>
      <c r="Y46" s="15">
        <v>569</v>
      </c>
      <c r="Z46" s="15">
        <v>606</v>
      </c>
      <c r="AA46" s="15">
        <v>681</v>
      </c>
      <c r="AB46" s="15">
        <v>711</v>
      </c>
      <c r="AC46" s="15">
        <v>833</v>
      </c>
      <c r="AD46" s="15">
        <v>923</v>
      </c>
      <c r="AE46" s="15">
        <v>955</v>
      </c>
      <c r="AF46" s="15">
        <v>695</v>
      </c>
    </row>
    <row r="47" spans="2:32">
      <c r="B47" s="26" t="s">
        <v>240</v>
      </c>
      <c r="C47" s="57">
        <v>209</v>
      </c>
      <c r="D47" s="57">
        <v>83</v>
      </c>
      <c r="E47" s="36">
        <v>50</v>
      </c>
      <c r="F47" s="36">
        <v>64</v>
      </c>
      <c r="G47" s="36">
        <v>62</v>
      </c>
      <c r="H47" s="36">
        <v>43</v>
      </c>
      <c r="I47" s="36">
        <v>106</v>
      </c>
      <c r="J47" s="27">
        <v>59</v>
      </c>
      <c r="K47" s="36">
        <v>55</v>
      </c>
      <c r="L47" s="36">
        <v>71</v>
      </c>
      <c r="M47" s="36">
        <v>53</v>
      </c>
      <c r="N47" s="27">
        <v>136</v>
      </c>
      <c r="O47" s="27">
        <v>209</v>
      </c>
      <c r="P47" s="27">
        <v>229</v>
      </c>
      <c r="Q47" s="27">
        <v>266</v>
      </c>
      <c r="R47" s="27">
        <v>211</v>
      </c>
      <c r="S47" s="27">
        <v>230</v>
      </c>
      <c r="T47" s="27">
        <v>226</v>
      </c>
      <c r="U47" s="27">
        <v>225</v>
      </c>
      <c r="V47" s="27">
        <v>189</v>
      </c>
      <c r="W47" s="27">
        <v>180</v>
      </c>
      <c r="X47" s="27">
        <v>172</v>
      </c>
      <c r="Y47" s="27">
        <v>164</v>
      </c>
      <c r="Z47" s="27">
        <v>124</v>
      </c>
      <c r="AA47" s="27">
        <v>152</v>
      </c>
      <c r="AB47" s="27">
        <v>151</v>
      </c>
      <c r="AC47" s="27">
        <v>111</v>
      </c>
      <c r="AD47" s="27">
        <v>87</v>
      </c>
      <c r="AE47" s="27">
        <v>86</v>
      </c>
      <c r="AF47" s="27">
        <v>63</v>
      </c>
    </row>
    <row r="48" spans="2:32">
      <c r="B48" s="1" t="s">
        <v>241</v>
      </c>
      <c r="C48" s="55">
        <v>291</v>
      </c>
      <c r="D48" s="55">
        <v>401</v>
      </c>
      <c r="E48" s="19">
        <v>438</v>
      </c>
      <c r="F48" s="19">
        <v>395</v>
      </c>
      <c r="G48" s="19">
        <v>525</v>
      </c>
      <c r="H48" s="19">
        <v>589</v>
      </c>
      <c r="I48" s="19">
        <v>1009</v>
      </c>
      <c r="J48" s="15">
        <v>918</v>
      </c>
      <c r="K48" s="19">
        <v>1785</v>
      </c>
      <c r="L48" s="19">
        <v>1138</v>
      </c>
      <c r="M48" s="19">
        <v>1034</v>
      </c>
      <c r="N48" s="15">
        <v>434</v>
      </c>
      <c r="O48" s="15">
        <v>411</v>
      </c>
      <c r="P48" s="15">
        <v>426</v>
      </c>
      <c r="Q48" s="15">
        <v>378</v>
      </c>
      <c r="R48" s="15">
        <v>477</v>
      </c>
      <c r="S48" s="15">
        <v>1373</v>
      </c>
      <c r="T48" s="15">
        <v>1565</v>
      </c>
      <c r="U48" s="15">
        <v>1521</v>
      </c>
      <c r="V48" s="15">
        <v>429</v>
      </c>
      <c r="W48" s="15">
        <v>346</v>
      </c>
      <c r="X48" s="15">
        <v>795</v>
      </c>
      <c r="Y48" s="15">
        <v>1330</v>
      </c>
      <c r="Z48" s="15">
        <v>1153</v>
      </c>
      <c r="AA48" s="15">
        <v>1130</v>
      </c>
      <c r="AB48" s="15">
        <v>1205</v>
      </c>
      <c r="AC48" s="15">
        <v>1083</v>
      </c>
      <c r="AD48" s="15">
        <v>1034</v>
      </c>
      <c r="AE48" s="15">
        <v>941</v>
      </c>
      <c r="AF48" s="15">
        <v>1215</v>
      </c>
    </row>
    <row r="49" spans="2:32">
      <c r="B49" s="26" t="s">
        <v>244</v>
      </c>
      <c r="C49" s="57">
        <v>1090</v>
      </c>
      <c r="D49" s="57">
        <v>1212</v>
      </c>
      <c r="E49" s="36">
        <v>1449</v>
      </c>
      <c r="F49" s="36">
        <v>1493</v>
      </c>
      <c r="G49" s="36">
        <v>1336</v>
      </c>
      <c r="H49" s="36">
        <v>1336</v>
      </c>
      <c r="I49" s="36">
        <v>1284</v>
      </c>
      <c r="J49" s="27">
        <v>1324</v>
      </c>
      <c r="K49" s="36">
        <v>1294</v>
      </c>
      <c r="L49" s="36">
        <v>1201</v>
      </c>
      <c r="M49" s="36">
        <v>1105</v>
      </c>
      <c r="N49" s="27">
        <v>1273</v>
      </c>
      <c r="O49" s="27">
        <v>1470</v>
      </c>
      <c r="P49" s="27">
        <v>1496</v>
      </c>
      <c r="Q49" s="27">
        <v>1600</v>
      </c>
      <c r="R49" s="27">
        <v>2022</v>
      </c>
      <c r="S49" s="27">
        <v>2139</v>
      </c>
      <c r="T49" s="27">
        <v>2173</v>
      </c>
      <c r="U49" s="27">
        <v>2013</v>
      </c>
      <c r="V49" s="27">
        <v>1735</v>
      </c>
      <c r="W49" s="27">
        <v>1925</v>
      </c>
      <c r="X49" s="27">
        <v>1659</v>
      </c>
      <c r="Y49" s="27">
        <v>1531</v>
      </c>
      <c r="Z49" s="27">
        <v>1521</v>
      </c>
      <c r="AA49" s="27">
        <v>1675</v>
      </c>
      <c r="AB49" s="27">
        <v>1682</v>
      </c>
      <c r="AC49" s="27">
        <v>1511</v>
      </c>
      <c r="AD49" s="27">
        <v>1600</v>
      </c>
      <c r="AE49" s="27">
        <v>1702</v>
      </c>
      <c r="AF49" s="27">
        <v>1440</v>
      </c>
    </row>
    <row r="50" spans="2:32">
      <c r="B50" s="1" t="s">
        <v>242</v>
      </c>
      <c r="C50" s="55">
        <v>309</v>
      </c>
      <c r="D50" s="55">
        <v>464</v>
      </c>
      <c r="E50" s="19">
        <v>382</v>
      </c>
      <c r="F50" s="19">
        <v>355</v>
      </c>
      <c r="G50" s="19">
        <v>382</v>
      </c>
      <c r="H50" s="19">
        <v>422</v>
      </c>
      <c r="I50" s="19">
        <v>597</v>
      </c>
      <c r="J50" s="15">
        <v>475</v>
      </c>
      <c r="K50" s="19">
        <v>569</v>
      </c>
      <c r="L50" s="19">
        <v>411</v>
      </c>
      <c r="M50" s="19">
        <v>418</v>
      </c>
      <c r="N50" s="15">
        <v>339</v>
      </c>
      <c r="O50" s="15">
        <v>461</v>
      </c>
      <c r="P50" s="15">
        <v>515</v>
      </c>
      <c r="Q50" s="15">
        <v>536</v>
      </c>
      <c r="R50" s="15">
        <v>390</v>
      </c>
      <c r="S50" s="15">
        <v>517</v>
      </c>
      <c r="T50" s="15">
        <v>563</v>
      </c>
      <c r="U50" s="15">
        <v>596</v>
      </c>
      <c r="V50" s="15">
        <v>501</v>
      </c>
      <c r="W50" s="15">
        <v>640</v>
      </c>
      <c r="X50" s="15">
        <v>630</v>
      </c>
      <c r="Y50" s="15">
        <v>585</v>
      </c>
      <c r="Z50" s="15">
        <v>457</v>
      </c>
      <c r="AA50" s="15">
        <v>485</v>
      </c>
      <c r="AB50" s="15">
        <v>535</v>
      </c>
      <c r="AC50" s="15">
        <v>539</v>
      </c>
      <c r="AD50" s="15">
        <v>415</v>
      </c>
      <c r="AE50" s="15">
        <v>491</v>
      </c>
      <c r="AF50" s="15">
        <v>460</v>
      </c>
    </row>
    <row r="51" spans="2:32" ht="13.5" customHeight="1">
      <c r="B51" s="37" t="s">
        <v>245</v>
      </c>
      <c r="C51" s="68">
        <v>3076</v>
      </c>
      <c r="D51" s="68">
        <v>3195</v>
      </c>
      <c r="E51" s="70">
        <v>3287</v>
      </c>
      <c r="F51" s="70">
        <v>3354</v>
      </c>
      <c r="G51" s="70">
        <v>3347</v>
      </c>
      <c r="H51" s="70">
        <v>3074</v>
      </c>
      <c r="I51" s="70">
        <v>3745</v>
      </c>
      <c r="J51" s="39">
        <v>3554</v>
      </c>
      <c r="K51" s="70">
        <v>4527</v>
      </c>
      <c r="L51" s="70">
        <v>3424</v>
      </c>
      <c r="M51" s="70">
        <v>3254</v>
      </c>
      <c r="N51" s="39">
        <v>2926</v>
      </c>
      <c r="O51" s="39">
        <v>3366</v>
      </c>
      <c r="P51" s="39">
        <v>3292</v>
      </c>
      <c r="Q51" s="39">
        <v>3569</v>
      </c>
      <c r="R51" s="39">
        <v>3992</v>
      </c>
      <c r="S51" s="39">
        <v>5243</v>
      </c>
      <c r="T51" s="39">
        <v>5187</v>
      </c>
      <c r="U51" s="39">
        <v>5094</v>
      </c>
      <c r="V51" s="39">
        <v>3586</v>
      </c>
      <c r="W51" s="39">
        <v>3909</v>
      </c>
      <c r="X51" s="39">
        <v>3802</v>
      </c>
      <c r="Y51" s="39">
        <v>4179</v>
      </c>
      <c r="Z51" s="39">
        <v>3861</v>
      </c>
      <c r="AA51" s="39">
        <v>4123</v>
      </c>
      <c r="AB51" s="39">
        <v>4284</v>
      </c>
      <c r="AC51" s="39">
        <v>4077</v>
      </c>
      <c r="AD51" s="39">
        <v>4059</v>
      </c>
      <c r="AE51" s="39">
        <v>4175</v>
      </c>
      <c r="AF51" s="39">
        <v>3873</v>
      </c>
    </row>
    <row r="52" spans="2:32">
      <c r="B52" s="1" t="s">
        <v>246</v>
      </c>
      <c r="C52" s="55">
        <v>0</v>
      </c>
      <c r="D52" s="55">
        <v>0</v>
      </c>
      <c r="E52" s="19">
        <v>0</v>
      </c>
      <c r="F52" s="19">
        <v>0</v>
      </c>
      <c r="G52" s="19">
        <v>924</v>
      </c>
      <c r="H52" s="19">
        <v>936</v>
      </c>
      <c r="I52" s="19">
        <v>0</v>
      </c>
      <c r="J52" s="15">
        <v>0</v>
      </c>
      <c r="K52" s="19">
        <v>0</v>
      </c>
      <c r="L52" s="19">
        <v>0</v>
      </c>
      <c r="M52" s="19">
        <v>0</v>
      </c>
      <c r="N52" s="15">
        <v>0</v>
      </c>
      <c r="O52" s="15">
        <v>0</v>
      </c>
      <c r="P52" s="15">
        <v>0</v>
      </c>
      <c r="Q52" s="15">
        <v>0</v>
      </c>
      <c r="R52" s="15">
        <v>0</v>
      </c>
      <c r="S52" s="15">
        <v>0</v>
      </c>
      <c r="T52" s="15">
        <v>0</v>
      </c>
      <c r="U52" s="15">
        <v>13</v>
      </c>
      <c r="V52" s="15">
        <v>61</v>
      </c>
      <c r="W52" s="15">
        <v>66</v>
      </c>
      <c r="X52" s="15">
        <v>185</v>
      </c>
      <c r="Y52" s="15">
        <v>191</v>
      </c>
      <c r="Z52" s="15">
        <v>187</v>
      </c>
      <c r="AA52" s="15">
        <v>217</v>
      </c>
      <c r="AB52" s="15">
        <v>206</v>
      </c>
      <c r="AC52" s="15">
        <v>0</v>
      </c>
      <c r="AD52" s="15">
        <v>0</v>
      </c>
      <c r="AE52" s="15">
        <v>0</v>
      </c>
      <c r="AF52" s="15">
        <v>0</v>
      </c>
    </row>
    <row r="53" spans="2:32">
      <c r="B53" s="7" t="s">
        <v>245</v>
      </c>
      <c r="C53" s="56">
        <v>3076</v>
      </c>
      <c r="D53" s="56">
        <v>3195</v>
      </c>
      <c r="E53" s="38">
        <v>3287</v>
      </c>
      <c r="F53" s="38">
        <v>3354</v>
      </c>
      <c r="G53" s="38">
        <v>4271</v>
      </c>
      <c r="H53" s="38">
        <v>4010</v>
      </c>
      <c r="I53" s="38">
        <v>3745</v>
      </c>
      <c r="J53" s="21">
        <v>3554</v>
      </c>
      <c r="K53" s="38">
        <v>4527</v>
      </c>
      <c r="L53" s="38">
        <v>3424</v>
      </c>
      <c r="M53" s="38">
        <v>3254</v>
      </c>
      <c r="N53" s="21">
        <v>2926</v>
      </c>
      <c r="O53" s="21">
        <v>3366</v>
      </c>
      <c r="P53" s="21">
        <v>3292</v>
      </c>
      <c r="Q53" s="21">
        <v>3569</v>
      </c>
      <c r="R53" s="21">
        <v>3992</v>
      </c>
      <c r="S53" s="21">
        <v>5243</v>
      </c>
      <c r="T53" s="21">
        <v>5187</v>
      </c>
      <c r="U53" s="21">
        <v>5107</v>
      </c>
      <c r="V53" s="21">
        <v>3647</v>
      </c>
      <c r="W53" s="21">
        <v>3975</v>
      </c>
      <c r="X53" s="21">
        <v>3987</v>
      </c>
      <c r="Y53" s="21">
        <v>4370</v>
      </c>
      <c r="Z53" s="21">
        <v>4048</v>
      </c>
      <c r="AA53" s="21">
        <v>4340</v>
      </c>
      <c r="AB53" s="21">
        <v>4490</v>
      </c>
      <c r="AC53" s="21">
        <v>4077</v>
      </c>
      <c r="AD53" s="21">
        <v>4059</v>
      </c>
      <c r="AE53" s="21">
        <v>4175</v>
      </c>
      <c r="AF53" s="21">
        <v>3873</v>
      </c>
    </row>
    <row r="54" spans="2:32" ht="14.4" thickBot="1">
      <c r="B54" s="8" t="s">
        <v>247</v>
      </c>
      <c r="C54" s="67">
        <v>17005</v>
      </c>
      <c r="D54" s="67">
        <v>19645</v>
      </c>
      <c r="E54" s="101">
        <v>19940</v>
      </c>
      <c r="F54" s="101">
        <v>20282</v>
      </c>
      <c r="G54" s="101">
        <v>21523</v>
      </c>
      <c r="H54" s="101">
        <v>21103</v>
      </c>
      <c r="I54" s="101">
        <v>22408</v>
      </c>
      <c r="J54" s="20">
        <v>22023</v>
      </c>
      <c r="K54" s="101">
        <v>22452</v>
      </c>
      <c r="L54" s="101">
        <v>21647</v>
      </c>
      <c r="M54" s="101">
        <v>21170</v>
      </c>
      <c r="N54" s="20">
        <v>20897</v>
      </c>
      <c r="O54" s="20">
        <v>21427</v>
      </c>
      <c r="P54" s="20">
        <v>21002</v>
      </c>
      <c r="Q54" s="20">
        <v>21683</v>
      </c>
      <c r="R54" s="20">
        <v>22284</v>
      </c>
      <c r="S54" s="20">
        <v>23083</v>
      </c>
      <c r="T54" s="20">
        <v>23480</v>
      </c>
      <c r="U54" s="20">
        <v>24281</v>
      </c>
      <c r="V54" s="20">
        <v>21810</v>
      </c>
      <c r="W54" s="20">
        <v>22010</v>
      </c>
      <c r="X54" s="20">
        <v>21296</v>
      </c>
      <c r="Y54" s="20">
        <v>20796</v>
      </c>
      <c r="Z54" s="20">
        <v>19940</v>
      </c>
      <c r="AA54" s="20">
        <v>20448</v>
      </c>
      <c r="AB54" s="20">
        <v>20206</v>
      </c>
      <c r="AC54" s="20">
        <v>19562</v>
      </c>
      <c r="AD54" s="20">
        <v>19750</v>
      </c>
      <c r="AE54" s="20">
        <v>20242</v>
      </c>
      <c r="AF54" s="20">
        <v>19054</v>
      </c>
    </row>
    <row r="55" spans="2:32" ht="14.4" thickTop="1"/>
  </sheetData>
  <pageMargins left="0.23622047244094491" right="0.23622047244094491" top="0.74803149606299213" bottom="0.74803149606299213" header="0.31496062992125984" footer="0.31496062992125984"/>
  <pageSetup paperSize="9" scale="65" orientation="landscape" r:id="rId1"/>
  <headerFooter scaleWithDoc="0">
    <oddHeader>&amp;L&amp;G</oddHeader>
    <oddFooter>Page &amp;P</odd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0B65E6A9755BA49A890BCF621E2948D" ma:contentTypeVersion="23" ma:contentTypeDescription="Ein neues Dokument erstellen." ma:contentTypeScope="" ma:versionID="894446b16aaec4b2c23d14b7e629864e">
  <xsd:schema xmlns:xsd="http://www.w3.org/2001/XMLSchema" xmlns:xs="http://www.w3.org/2001/XMLSchema" xmlns:p="http://schemas.microsoft.com/office/2006/metadata/properties" xmlns:ns2="b415715e-9e5f-41fb-99b2-94fa13c59ef2" xmlns:ns3="ed93e86f-58e3-4db4-ae23-bda0ce9f8446" targetNamespace="http://schemas.microsoft.com/office/2006/metadata/properties" ma:root="true" ma:fieldsID="6bfbd8db4bc26657e3b9ea79cf72436f" ns2:_="" ns3:_="">
    <xsd:import namespace="b415715e-9e5f-41fb-99b2-94fa13c59ef2"/>
    <xsd:import namespace="ed93e86f-58e3-4db4-ae23-bda0ce9f84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5715e-9e5f-41fb-99b2-94fa13c59e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f23ef092-bb7d-4dd6-a2c4-1d73ad4cb21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3e86f-58e3-4db4-ae23-bda0ce9f8446" elementFormDefault="qualified">
    <xsd:import namespace="http://schemas.microsoft.com/office/2006/documentManagement/types"/>
    <xsd:import namespace="http://schemas.microsoft.com/office/infopath/2007/PartnerControls"/>
    <xsd:element name="SharedWithUsers" ma:index="1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Freigegeben für - Details" ma:internalName="SharedWithDetails" ma:readOnly="true">
      <xsd:simpleType>
        <xsd:restriction base="dms:Note">
          <xsd:maxLength value="255"/>
        </xsd:restriction>
      </xsd:simpleType>
    </xsd:element>
    <xsd:element name="TaxCatchAll" ma:index="20" nillable="true" ma:displayName="Taxonomy Catch All Column" ma:hidden="true" ma:list="{7cfa22bc-f675-437d-8941-eb1cea8ebfe8}" ma:internalName="TaxCatchAll" ma:showField="CatchAllData" ma:web="ed93e86f-58e3-4db4-ae23-bda0ce9f84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d93e86f-58e3-4db4-ae23-bda0ce9f8446" xsi:nil="true"/>
    <lcf76f155ced4ddcb4097134ff3c332f xmlns="b415715e-9e5f-41fb-99b2-94fa13c59ef2">
      <Terms xmlns="http://schemas.microsoft.com/office/infopath/2007/PartnerControls"/>
    </lcf76f155ced4ddcb4097134ff3c332f>
    <SharedWithUsers xmlns="ed93e86f-58e3-4db4-ae23-bda0ce9f8446">
      <UserInfo>
        <DisplayName>Hardtke, Kathrin</DisplayName>
        <AccountId>58</AccountId>
        <AccountType/>
      </UserInfo>
      <UserInfo>
        <DisplayName>Sahin, Dilan</DisplayName>
        <AccountId>59</AccountId>
        <AccountType/>
      </UserInfo>
    </SharedWithUsers>
  </documentManagement>
</p:properties>
</file>

<file path=customXml/itemProps1.xml><?xml version="1.0" encoding="utf-8"?>
<ds:datastoreItem xmlns:ds="http://schemas.openxmlformats.org/officeDocument/2006/customXml" ds:itemID="{5922EF8F-11AC-47C0-9B04-FC6D3BB0E784}">
  <ds:schemaRefs>
    <ds:schemaRef ds:uri="http://schemas.microsoft.com/sharepoint/v3/contenttype/forms"/>
  </ds:schemaRefs>
</ds:datastoreItem>
</file>

<file path=customXml/itemProps2.xml><?xml version="1.0" encoding="utf-8"?>
<ds:datastoreItem xmlns:ds="http://schemas.openxmlformats.org/officeDocument/2006/customXml" ds:itemID="{46A332FF-FBDC-4FA8-9C39-143FDB26F443}"/>
</file>

<file path=customXml/itemProps3.xml><?xml version="1.0" encoding="utf-8"?>
<ds:datastoreItem xmlns:ds="http://schemas.openxmlformats.org/officeDocument/2006/customXml" ds:itemID="{E9299C7D-D60C-4D99-A594-53DB851F4DEB}">
  <ds:schemaRefs>
    <ds:schemaRef ds:uri="http://purl.org/dc/terms/"/>
    <ds:schemaRef ds:uri="b415715e-9e5f-41fb-99b2-94fa13c59e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ed93e86f-58e3-4db4-ae23-bda0ce9f844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25</vt:i4>
      </vt:variant>
    </vt:vector>
  </HeadingPairs>
  <TitlesOfParts>
    <vt:vector size="37" baseType="lpstr">
      <vt:lpstr>Title</vt:lpstr>
      <vt:lpstr>KPI Group</vt:lpstr>
      <vt:lpstr>KPI ESG</vt:lpstr>
      <vt:lpstr>Custom Solutions</vt:lpstr>
      <vt:lpstr>Advanced Technologies</vt:lpstr>
      <vt:lpstr>Infrastructure &amp; Other</vt:lpstr>
      <vt:lpstr>Group Income Statement</vt:lpstr>
      <vt:lpstr>Group Adj. Income Statement</vt:lpstr>
      <vt:lpstr>Group Balance Sheet</vt:lpstr>
      <vt:lpstr>CF Statement Group</vt:lpstr>
      <vt:lpstr>Group Net Financial Position</vt:lpstr>
      <vt:lpstr>Definitions</vt:lpstr>
      <vt:lpstr>Definitions!_ftn1</vt:lpstr>
      <vt:lpstr>'Advanced Technologies'!Print_Area</vt:lpstr>
      <vt:lpstr>'CF Statement Group'!Print_Area</vt:lpstr>
      <vt:lpstr>'Custom Solutions'!Print_Area</vt:lpstr>
      <vt:lpstr>Definitions!Print_Area</vt:lpstr>
      <vt:lpstr>'Group Adj. Income Statement'!Print_Area</vt:lpstr>
      <vt:lpstr>'Group Balance Sheet'!Print_Area</vt:lpstr>
      <vt:lpstr>'Group Income Statement'!Print_Area</vt:lpstr>
      <vt:lpstr>'Group Net Financial Position'!Print_Area</vt:lpstr>
      <vt:lpstr>'Infrastructure &amp; Other'!Print_Area</vt:lpstr>
      <vt:lpstr>'KPI ESG'!Print_Area</vt:lpstr>
      <vt:lpstr>'KPI Group'!Print_Area</vt:lpstr>
      <vt:lpstr>Title!Print_Area</vt:lpstr>
      <vt:lpstr>'Group Income Statement'!SNAMD_0805d0e595a74bc4ba0458238011c616</vt:lpstr>
      <vt:lpstr>'Group Income Statement'!SNAMD_1d9c8360eff04080abc7538a740aec7d</vt:lpstr>
      <vt:lpstr>'Group Income Statement'!SNAMD_46c6b57f8cd241139216950dc3ccd966</vt:lpstr>
      <vt:lpstr>'Group Income Statement'!SNAMD_4b534b9ed2fd4957ab6b53dc7f172cca</vt:lpstr>
      <vt:lpstr>'Group Adj. Income Statement'!SNAMD_4c997c5428d546d5b2d4f626d45afe07</vt:lpstr>
      <vt:lpstr>'Group Income Statement'!SNAMD_51098f2ffbae4b8e9d56e27e926e09bf</vt:lpstr>
      <vt:lpstr>'Group Income Statement'!SNAMD_5edf0122356f462a8998180aa1178ff7</vt:lpstr>
      <vt:lpstr>'Group Income Statement'!SNAMD_61d6464a45fd4167b62bb254afce84a6</vt:lpstr>
      <vt:lpstr>'Group Income Statement'!SNAMD_68ee83ef309744559239c15ed0d01b86</vt:lpstr>
      <vt:lpstr>'Group Income Statement'!SNAMD_6fe047930f2b49d79a53becbc24193a7</vt:lpstr>
      <vt:lpstr>'Group Income Statement'!SNAMD_ac43c16d94af42e6a5d55e1adc313d38</vt:lpstr>
      <vt:lpstr>'Group Income Statement'!SNAMD_d75980e8c75b413a9e97384e18040d9b</vt:lpstr>
    </vt:vector>
  </TitlesOfParts>
  <Manager/>
  <Company>Evonik Industries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Evonik Financials</dc:title>
  <dc:subject/>
  <dc:creator>Rouven Möller</dc:creator>
  <cp:keywords/>
  <dc:description/>
  <cp:lastModifiedBy>Cédric Schupp</cp:lastModifiedBy>
  <cp:revision/>
  <cp:lastPrinted>2025-08-01T08:34:00Z</cp:lastPrinted>
  <dcterms:created xsi:type="dcterms:W3CDTF">2013-03-19T07:07:45Z</dcterms:created>
  <dcterms:modified xsi:type="dcterms:W3CDTF">2025-08-01T08:34:05Z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SegmentReporting_20131029.xlsx</vt:lpwstr>
  </property>
  <property fmtid="{D5CDD505-2E9C-101B-9397-08002B2CF9AE}" pid="3" name="ContentTypeId">
    <vt:lpwstr>0x01010060B65E6A9755BA49A890BCF621E2948D</vt:lpwstr>
  </property>
  <property fmtid="{D5CDD505-2E9C-101B-9397-08002B2CF9AE}" pid="4" name="MSIP_Label_29871acb-3e8e-4cf1-928b-53cb657a6025_Enabled">
    <vt:lpwstr>true</vt:lpwstr>
  </property>
  <property fmtid="{D5CDD505-2E9C-101B-9397-08002B2CF9AE}" pid="5" name="MSIP_Label_29871acb-3e8e-4cf1-928b-53cb657a6025_SetDate">
    <vt:lpwstr>2021-03-03T06:39:31Z</vt:lpwstr>
  </property>
  <property fmtid="{D5CDD505-2E9C-101B-9397-08002B2CF9AE}" pid="6" name="MSIP_Label_29871acb-3e8e-4cf1-928b-53cb657a6025_Method">
    <vt:lpwstr>Privileged</vt:lpwstr>
  </property>
  <property fmtid="{D5CDD505-2E9C-101B-9397-08002B2CF9AE}" pid="7" name="MSIP_Label_29871acb-3e8e-4cf1-928b-53cb657a6025_Name">
    <vt:lpwstr>29871acb-3e8e-4cf1-928b-53cb657a6025</vt:lpwstr>
  </property>
  <property fmtid="{D5CDD505-2E9C-101B-9397-08002B2CF9AE}" pid="8" name="MSIP_Label_29871acb-3e8e-4cf1-928b-53cb657a6025_SiteId">
    <vt:lpwstr>acf01cd9-ddd4-4522-a2c3-ebcadef31fbb</vt:lpwstr>
  </property>
  <property fmtid="{D5CDD505-2E9C-101B-9397-08002B2CF9AE}" pid="9" name="MSIP_Label_29871acb-3e8e-4cf1-928b-53cb657a6025_ActionId">
    <vt:lpwstr>f6cc15b3-c16b-4ea8-af5e-a3c7113c143d</vt:lpwstr>
  </property>
  <property fmtid="{D5CDD505-2E9C-101B-9397-08002B2CF9AE}" pid="10" name="MSIP_Label_29871acb-3e8e-4cf1-928b-53cb657a6025_ContentBits">
    <vt:lpwstr>0</vt:lpwstr>
  </property>
  <property fmtid="{D5CDD505-2E9C-101B-9397-08002B2CF9AE}" pid="11" name="MediaServiceImageTags">
    <vt:lpwstr/>
  </property>
</Properties>
</file>